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OMMANDE PUBLIQUE\05_MP en cours\PA3D-2024-001 Aménagements paysagers de la RN10\SD0_Consultation\0_3_DCE\0.3.2_Version validée\_Modifiable\"/>
    </mc:Choice>
  </mc:AlternateContent>
  <xr:revisionPtr revIDLastSave="0" documentId="13_ncr:1_{F8B4BD61-237D-4E1E-8326-F0CEA801C8F1}" xr6:coauthVersionLast="47" xr6:coauthVersionMax="47" xr10:uidLastSave="{00000000-0000-0000-0000-000000000000}"/>
  <bookViews>
    <workbookView xWindow="10230" yWindow="-10320" windowWidth="15375" windowHeight="7875" tabRatio="500" xr2:uid="{00000000-000D-0000-FFFF-FFFF00000000}"/>
  </bookViews>
  <sheets>
    <sheet name="Tranche Ferme" sheetId="1" r:id="rId1"/>
    <sheet name="TO1" sheetId="2" r:id="rId2"/>
    <sheet name="TO2" sheetId="3" r:id="rId3"/>
    <sheet name="TO3" sheetId="4" r:id="rId4"/>
    <sheet name="TOTAL" sheetId="5" r:id="rId5"/>
  </sheets>
  <definedNames>
    <definedName name="_xlnm.Print_Titles" localSheetId="0">'Tranche Ferme'!$109:$111</definedName>
    <definedName name="Print_Area_0" localSheetId="0">'TO1'!$A$2:$F$107</definedName>
    <definedName name="Print_Titles_0" localSheetId="0">'TO1'!$2:$3</definedName>
    <definedName name="_xlnm.Print_Area" localSheetId="0">'Tranche Ferme'!$A$109:$H$208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10" i="1" l="1"/>
  <c r="H101" i="1"/>
  <c r="J90" i="4"/>
  <c r="I89" i="4"/>
  <c r="J89" i="4" s="1"/>
  <c r="J91" i="4" s="1"/>
  <c r="J86" i="4"/>
  <c r="J83" i="4"/>
  <c r="J82" i="4"/>
  <c r="J81" i="4"/>
  <c r="J80" i="4"/>
  <c r="J74" i="4"/>
  <c r="J73" i="4"/>
  <c r="J72" i="4"/>
  <c r="J71" i="4"/>
  <c r="J76" i="4" s="1"/>
  <c r="J65" i="4"/>
  <c r="D64" i="4"/>
  <c r="J58" i="4"/>
  <c r="J57" i="4"/>
  <c r="J56" i="4"/>
  <c r="J55" i="4"/>
  <c r="J53" i="4"/>
  <c r="J52" i="4"/>
  <c r="J51" i="4"/>
  <c r="J50" i="4"/>
  <c r="J49" i="4"/>
  <c r="J48" i="4"/>
  <c r="J47" i="4"/>
  <c r="J46" i="4"/>
  <c r="J45" i="4"/>
  <c r="J44" i="4"/>
  <c r="J42" i="4"/>
  <c r="J41" i="4"/>
  <c r="J40" i="4"/>
  <c r="J39" i="4"/>
  <c r="J38" i="4"/>
  <c r="J37" i="4"/>
  <c r="J36" i="4"/>
  <c r="J35" i="4"/>
  <c r="H33" i="4"/>
  <c r="J33" i="4" s="1"/>
  <c r="H32" i="4"/>
  <c r="J32" i="4" s="1"/>
  <c r="H31" i="4"/>
  <c r="J31" i="4" s="1"/>
  <c r="H30" i="4"/>
  <c r="J30" i="4" s="1"/>
  <c r="J60" i="4" s="1"/>
  <c r="J29" i="4"/>
  <c r="H29" i="4"/>
  <c r="G22" i="4"/>
  <c r="D22" i="4"/>
  <c r="J21" i="4"/>
  <c r="D20" i="4"/>
  <c r="J19" i="4"/>
  <c r="J18" i="4"/>
  <c r="J17" i="4"/>
  <c r="J16" i="4"/>
  <c r="G15" i="4"/>
  <c r="G20" i="4" s="1"/>
  <c r="F15" i="4"/>
  <c r="F20" i="4" s="1"/>
  <c r="E15" i="4"/>
  <c r="E20" i="4" s="1"/>
  <c r="D15" i="4"/>
  <c r="J14" i="4"/>
  <c r="J13" i="4"/>
  <c r="J12" i="4"/>
  <c r="J8" i="4"/>
  <c r="J6" i="4"/>
  <c r="F98" i="3"/>
  <c r="E97" i="3"/>
  <c r="F97" i="3" s="1"/>
  <c r="F96" i="3"/>
  <c r="E95" i="3"/>
  <c r="F95" i="3" s="1"/>
  <c r="F94" i="3"/>
  <c r="E93" i="3"/>
  <c r="F93" i="3" s="1"/>
  <c r="F90" i="3"/>
  <c r="F87" i="3"/>
  <c r="F86" i="3"/>
  <c r="F85" i="3"/>
  <c r="F84" i="3"/>
  <c r="F78" i="3"/>
  <c r="F80" i="3" s="1"/>
  <c r="F77" i="3"/>
  <c r="F76" i="3"/>
  <c r="F75" i="3"/>
  <c r="F69" i="3"/>
  <c r="F68" i="3"/>
  <c r="D68" i="3"/>
  <c r="F67" i="3"/>
  <c r="F66" i="3"/>
  <c r="D66" i="3"/>
  <c r="F65" i="3"/>
  <c r="F71" i="3" s="1"/>
  <c r="D65" i="3"/>
  <c r="F64" i="3"/>
  <c r="D64" i="3"/>
  <c r="F58" i="3"/>
  <c r="F57" i="3"/>
  <c r="F56" i="3"/>
  <c r="F55" i="3"/>
  <c r="F53" i="3"/>
  <c r="F52" i="3"/>
  <c r="F51" i="3"/>
  <c r="F50" i="3"/>
  <c r="F49" i="3"/>
  <c r="F48" i="3"/>
  <c r="F47" i="3"/>
  <c r="F46" i="3"/>
  <c r="F45" i="3"/>
  <c r="F44" i="3"/>
  <c r="F42" i="3"/>
  <c r="F41" i="3"/>
  <c r="F40" i="3"/>
  <c r="F39" i="3"/>
  <c r="F38" i="3"/>
  <c r="F37" i="3"/>
  <c r="F36" i="3"/>
  <c r="F35" i="3"/>
  <c r="F33" i="3"/>
  <c r="F32" i="3"/>
  <c r="F31" i="3"/>
  <c r="F30" i="3"/>
  <c r="F29" i="3"/>
  <c r="F60" i="3" s="1"/>
  <c r="F22" i="3"/>
  <c r="F21" i="3"/>
  <c r="F20" i="3"/>
  <c r="D20" i="3"/>
  <c r="F19" i="3"/>
  <c r="F18" i="3"/>
  <c r="F17" i="3"/>
  <c r="F16" i="3"/>
  <c r="D16" i="3"/>
  <c r="F15" i="3"/>
  <c r="D15" i="3"/>
  <c r="D22" i="3" s="1"/>
  <c r="F14" i="3"/>
  <c r="F13" i="3"/>
  <c r="F12" i="3"/>
  <c r="F24" i="3" s="1"/>
  <c r="F6" i="3"/>
  <c r="F8" i="3" s="1"/>
  <c r="F98" i="2"/>
  <c r="E97" i="2"/>
  <c r="F97" i="2" s="1"/>
  <c r="F96" i="2"/>
  <c r="F95" i="2"/>
  <c r="E95" i="2"/>
  <c r="F94" i="2"/>
  <c r="E93" i="2"/>
  <c r="F93" i="2" s="1"/>
  <c r="F99" i="2" s="1"/>
  <c r="F88" i="2"/>
  <c r="F90" i="2" s="1"/>
  <c r="F87" i="2"/>
  <c r="F86" i="2"/>
  <c r="F85" i="2"/>
  <c r="F84" i="2"/>
  <c r="F78" i="2"/>
  <c r="F80" i="2" s="1"/>
  <c r="F77" i="2"/>
  <c r="F76" i="2"/>
  <c r="F75" i="2"/>
  <c r="F69" i="2"/>
  <c r="F68" i="2"/>
  <c r="D68" i="2"/>
  <c r="F67" i="2"/>
  <c r="D67" i="2"/>
  <c r="F66" i="2"/>
  <c r="D66" i="2"/>
  <c r="F65" i="2"/>
  <c r="F71" i="2" s="1"/>
  <c r="F64" i="2"/>
  <c r="D64" i="2"/>
  <c r="F58" i="2"/>
  <c r="F57" i="2"/>
  <c r="F56" i="2"/>
  <c r="F55" i="2"/>
  <c r="F53" i="2"/>
  <c r="F52" i="2"/>
  <c r="F51" i="2"/>
  <c r="F50" i="2"/>
  <c r="F49" i="2"/>
  <c r="F48" i="2"/>
  <c r="F47" i="2"/>
  <c r="F46" i="2"/>
  <c r="F45" i="2"/>
  <c r="F44" i="2"/>
  <c r="F42" i="2"/>
  <c r="F41" i="2"/>
  <c r="F40" i="2"/>
  <c r="F39" i="2"/>
  <c r="F38" i="2"/>
  <c r="F37" i="2"/>
  <c r="F36" i="2"/>
  <c r="F35" i="2"/>
  <c r="F33" i="2"/>
  <c r="F32" i="2"/>
  <c r="F31" i="2"/>
  <c r="F30" i="2"/>
  <c r="F29" i="2"/>
  <c r="F60" i="2" s="1"/>
  <c r="F22" i="2"/>
  <c r="F21" i="2"/>
  <c r="F20" i="2"/>
  <c r="D20" i="2"/>
  <c r="F19" i="2"/>
  <c r="F18" i="2"/>
  <c r="F17" i="2"/>
  <c r="F16" i="2"/>
  <c r="D16" i="2"/>
  <c r="F15" i="2"/>
  <c r="F24" i="2" s="1"/>
  <c r="D15" i="2"/>
  <c r="D22" i="2" s="1"/>
  <c r="F14" i="2"/>
  <c r="F13" i="2"/>
  <c r="F12" i="2"/>
  <c r="F6" i="2"/>
  <c r="F8" i="2" s="1"/>
  <c r="H97" i="1"/>
  <c r="G96" i="1"/>
  <c r="H96" i="1" s="1"/>
  <c r="H95" i="1"/>
  <c r="H94" i="1"/>
  <c r="G94" i="1"/>
  <c r="H93" i="1"/>
  <c r="G92" i="1"/>
  <c r="H92" i="1" s="1"/>
  <c r="H87" i="1"/>
  <c r="H86" i="1"/>
  <c r="F86" i="1"/>
  <c r="F85" i="1"/>
  <c r="H85" i="1" s="1"/>
  <c r="F84" i="1"/>
  <c r="H84" i="1" s="1"/>
  <c r="F83" i="1"/>
  <c r="H83" i="1" s="1"/>
  <c r="F77" i="1"/>
  <c r="H77" i="1" s="1"/>
  <c r="H76" i="1"/>
  <c r="F76" i="1"/>
  <c r="F75" i="1"/>
  <c r="H75" i="1" s="1"/>
  <c r="F74" i="1"/>
  <c r="H74" i="1" s="1"/>
  <c r="H68" i="1"/>
  <c r="E67" i="1"/>
  <c r="D67" i="1"/>
  <c r="F67" i="1" s="1"/>
  <c r="H67" i="1" s="1"/>
  <c r="H66" i="1"/>
  <c r="F66" i="1"/>
  <c r="E66" i="1"/>
  <c r="D66" i="1"/>
  <c r="E65" i="1"/>
  <c r="F65" i="1" s="1"/>
  <c r="H65" i="1" s="1"/>
  <c r="D65" i="1"/>
  <c r="E64" i="1"/>
  <c r="D64" i="1"/>
  <c r="F64" i="1" s="1"/>
  <c r="H64" i="1" s="1"/>
  <c r="H63" i="1"/>
  <c r="F63" i="1"/>
  <c r="E63" i="1"/>
  <c r="D63" i="1"/>
  <c r="F58" i="1"/>
  <c r="H58" i="1" s="1"/>
  <c r="F57" i="1"/>
  <c r="H57" i="1" s="1"/>
  <c r="F56" i="1"/>
  <c r="H56" i="1" s="1"/>
  <c r="F55" i="1"/>
  <c r="H55" i="1" s="1"/>
  <c r="H53" i="1"/>
  <c r="F53" i="1"/>
  <c r="F52" i="1"/>
  <c r="H52" i="1" s="1"/>
  <c r="F51" i="1"/>
  <c r="H51" i="1" s="1"/>
  <c r="F50" i="1"/>
  <c r="H50" i="1" s="1"/>
  <c r="F49" i="1"/>
  <c r="H49" i="1" s="1"/>
  <c r="F48" i="1"/>
  <c r="H48" i="1" s="1"/>
  <c r="H47" i="1"/>
  <c r="F47" i="1"/>
  <c r="F46" i="1"/>
  <c r="H46" i="1" s="1"/>
  <c r="F45" i="1"/>
  <c r="H45" i="1" s="1"/>
  <c r="F44" i="1"/>
  <c r="H44" i="1" s="1"/>
  <c r="F42" i="1"/>
  <c r="H42" i="1" s="1"/>
  <c r="F41" i="1"/>
  <c r="H41" i="1" s="1"/>
  <c r="H40" i="1"/>
  <c r="F40" i="1"/>
  <c r="F39" i="1"/>
  <c r="H39" i="1" s="1"/>
  <c r="F38" i="1"/>
  <c r="H38" i="1" s="1"/>
  <c r="F37" i="1"/>
  <c r="H37" i="1" s="1"/>
  <c r="F36" i="1"/>
  <c r="H36" i="1" s="1"/>
  <c r="F35" i="1"/>
  <c r="H35" i="1" s="1"/>
  <c r="H33" i="1"/>
  <c r="F33" i="1"/>
  <c r="F32" i="1"/>
  <c r="H32" i="1" s="1"/>
  <c r="F31" i="1"/>
  <c r="H31" i="1" s="1"/>
  <c r="F30" i="1"/>
  <c r="H30" i="1" s="1"/>
  <c r="F29" i="1"/>
  <c r="H29" i="1" s="1"/>
  <c r="D22" i="1"/>
  <c r="F21" i="1"/>
  <c r="H21" i="1" s="1"/>
  <c r="F19" i="1"/>
  <c r="H19" i="1" s="1"/>
  <c r="F18" i="1"/>
  <c r="H18" i="1" s="1"/>
  <c r="E16" i="1"/>
  <c r="F16" i="1" s="1"/>
  <c r="H16" i="1" s="1"/>
  <c r="E15" i="1"/>
  <c r="E22" i="1" s="1"/>
  <c r="F22" i="1" s="1"/>
  <c r="H22" i="1" s="1"/>
  <c r="F14" i="1"/>
  <c r="H14" i="1" s="1"/>
  <c r="F13" i="1"/>
  <c r="H13" i="1" s="1"/>
  <c r="F12" i="1"/>
  <c r="H12" i="1" s="1"/>
  <c r="F6" i="1"/>
  <c r="H6" i="1" s="1"/>
  <c r="H8" i="1" s="1"/>
  <c r="H79" i="1" l="1"/>
  <c r="H98" i="1"/>
  <c r="H60" i="1"/>
  <c r="F102" i="3"/>
  <c r="H70" i="1"/>
  <c r="F99" i="3"/>
  <c r="F110" i="3" s="1"/>
  <c r="H20" i="4"/>
  <c r="J20" i="4" s="1"/>
  <c r="H89" i="1"/>
  <c r="F102" i="2"/>
  <c r="F110" i="2"/>
  <c r="H15" i="4"/>
  <c r="E20" i="1"/>
  <c r="F20" i="1" s="1"/>
  <c r="H20" i="1" s="1"/>
  <c r="E22" i="4"/>
  <c r="H22" i="4" s="1"/>
  <c r="J22" i="4" s="1"/>
  <c r="F22" i="4"/>
  <c r="F15" i="1"/>
  <c r="H15" i="1" s="1"/>
  <c r="H24" i="1" s="1"/>
  <c r="E64" i="4"/>
  <c r="F64" i="4"/>
  <c r="G64" i="4"/>
  <c r="B15" i="5" l="1"/>
  <c r="C15" i="5" s="1"/>
  <c r="D15" i="5" s="1"/>
  <c r="F114" i="3"/>
  <c r="F112" i="3"/>
  <c r="B6" i="5"/>
  <c r="C6" i="5" s="1"/>
  <c r="D6" i="5" s="1"/>
  <c r="F104" i="3"/>
  <c r="F106" i="3" s="1"/>
  <c r="B5" i="5"/>
  <c r="C5" i="5" s="1"/>
  <c r="D5" i="5" s="1"/>
  <c r="F104" i="2"/>
  <c r="F106" i="2" s="1"/>
  <c r="B14" i="5"/>
  <c r="C14" i="5" s="1"/>
  <c r="D14" i="5" s="1"/>
  <c r="F114" i="2"/>
  <c r="F112" i="2"/>
  <c r="H64" i="4"/>
  <c r="J64" i="4" s="1"/>
  <c r="J67" i="4" s="1"/>
  <c r="J15" i="4"/>
  <c r="J24" i="4" s="1"/>
  <c r="B4" i="5" l="1"/>
  <c r="H103" i="1"/>
  <c r="H105" i="1" s="1"/>
  <c r="J102" i="4"/>
  <c r="J94" i="4"/>
  <c r="B13" i="5"/>
  <c r="H112" i="1"/>
  <c r="H114" i="1" s="1"/>
  <c r="C13" i="5" l="1"/>
  <c r="D13" i="5" s="1"/>
  <c r="B7" i="5"/>
  <c r="C7" i="5" s="1"/>
  <c r="D7" i="5" s="1"/>
  <c r="J96" i="4"/>
  <c r="J98" i="4"/>
  <c r="B16" i="5"/>
  <c r="C16" i="5" s="1"/>
  <c r="D16" i="5" s="1"/>
  <c r="J106" i="4"/>
  <c r="J104" i="4"/>
  <c r="C4" i="5"/>
  <c r="D4" i="5" s="1"/>
  <c r="D8" i="5" s="1"/>
  <c r="B8" i="5"/>
  <c r="C8" i="5" s="1"/>
  <c r="B17" i="5" l="1"/>
  <c r="C17" i="5" s="1"/>
  <c r="D17" i="5"/>
</calcChain>
</file>

<file path=xl/sharedStrings.xml><?xml version="1.0" encoding="utf-8"?>
<sst xmlns="http://schemas.openxmlformats.org/spreadsheetml/2006/main" count="867" uniqueCount="178">
  <si>
    <t>TRANCHE FERME : GIRATOIRE DE NEUVILLE ET GIRATOIRE DE ST OUEN</t>
  </si>
  <si>
    <t>n°</t>
  </si>
  <si>
    <t>désignation des ouvrages</t>
  </si>
  <si>
    <t>u</t>
  </si>
  <si>
    <t>Quantité Neuville</t>
  </si>
  <si>
    <t>Quantité St Ouen</t>
  </si>
  <si>
    <t>Quantité TOTAL</t>
  </si>
  <si>
    <t>Prix Unitaire
H.T.</t>
  </si>
  <si>
    <t>Prix Total H.T.</t>
  </si>
  <si>
    <t>A - TRAVAUX PRELIMINAIRES</t>
  </si>
  <si>
    <t>A1</t>
  </si>
  <si>
    <t>Installation et repliement de l'ensemble du chantier</t>
  </si>
  <si>
    <t>F</t>
  </si>
  <si>
    <t>TOTAL A : Travaux préliminaires ..........</t>
  </si>
  <si>
    <t>B - TRAVAUX PREPARATOIRES</t>
  </si>
  <si>
    <t>B1</t>
  </si>
  <si>
    <t>Nettoyage préalable des emprises à planter</t>
  </si>
  <si>
    <t>f</t>
  </si>
  <si>
    <t>B2</t>
  </si>
  <si>
    <t>Modelé paysager de l'anneau du giratoire avec matériaux en place</t>
  </si>
  <si>
    <t>B3</t>
  </si>
  <si>
    <t>Préparation du sol</t>
  </si>
  <si>
    <t xml:space="preserve">m² </t>
  </si>
  <si>
    <t>B4</t>
  </si>
  <si>
    <t>Ouverture de fosses de plantation 2 x 2 x 1 m (4 m³)</t>
  </si>
  <si>
    <t>B5</t>
  </si>
  <si>
    <t>Ouverture de fosses de plantation 1 x 1 x 1 m (1 m³)</t>
  </si>
  <si>
    <t>B6</t>
  </si>
  <si>
    <t>Apport de terre végétale</t>
  </si>
  <si>
    <t>B6-1</t>
  </si>
  <si>
    <t>Fourniture et mise en œuvre de terre végétale – stock entreprise</t>
  </si>
  <si>
    <t xml:space="preserve">m³ </t>
  </si>
  <si>
    <t>B6-2</t>
  </si>
  <si>
    <t>Transport et mise en œuvre de terre végétale – stock DIRNO</t>
  </si>
  <si>
    <t>B7</t>
  </si>
  <si>
    <t xml:space="preserve">Fourniture et mise place de paillage individuel biodégradable tissé (1m x1m) </t>
  </si>
  <si>
    <t>B8</t>
  </si>
  <si>
    <t>Fourniture et mise place de paillage biodégradable tissé toutes largeurs</t>
  </si>
  <si>
    <t>B9</t>
  </si>
  <si>
    <t>Évacuation en décharge de matériaux impropres à la plantation</t>
  </si>
  <si>
    <t>t</t>
  </si>
  <si>
    <t>TOTAL B : Travaux préparatoires ..........</t>
  </si>
  <si>
    <t>C - FOURNITURES HORTICOLES</t>
  </si>
  <si>
    <t>Arbres tiges</t>
  </si>
  <si>
    <t>C1</t>
  </si>
  <si>
    <t>Carpinus betulus tige 12/14 Motte</t>
  </si>
  <si>
    <t>C2</t>
  </si>
  <si>
    <t>Tilia tomentosa tige 12/14 Motte</t>
  </si>
  <si>
    <t>C3</t>
  </si>
  <si>
    <t>Sorbus aria tige 12/14 Motte</t>
  </si>
  <si>
    <t>C4</t>
  </si>
  <si>
    <t>Sorbus aucuparia tige 12/14 Motte</t>
  </si>
  <si>
    <t>C5</t>
  </si>
  <si>
    <t>Acer campestre tige 12/14 Motte</t>
  </si>
  <si>
    <t>Cépées</t>
  </si>
  <si>
    <t>C7</t>
  </si>
  <si>
    <t>Acer campestre 150/200 Motte</t>
  </si>
  <si>
    <t>C8</t>
  </si>
  <si>
    <t xml:space="preserve">Cornus mas 120/150  Motte Grillagée </t>
  </si>
  <si>
    <t>C9</t>
  </si>
  <si>
    <t>Corylus avellana 120/150 Motte</t>
  </si>
  <si>
    <t>C10</t>
  </si>
  <si>
    <t xml:space="preserve">Crataegus monogyna 150/200  Motte </t>
  </si>
  <si>
    <t>C11</t>
  </si>
  <si>
    <t xml:space="preserve">Mespilus germanica 150/200  Motte </t>
  </si>
  <si>
    <t>C12</t>
  </si>
  <si>
    <t>Prunus mahaleb 120/150 Motte</t>
  </si>
  <si>
    <t>C13</t>
  </si>
  <si>
    <t xml:space="preserve">Viburnum lantana 150/175  Motte </t>
  </si>
  <si>
    <t>C14</t>
  </si>
  <si>
    <t xml:space="preserve">Viburnum opulus 150/200  Motte </t>
  </si>
  <si>
    <t>Touffes et Touffettes</t>
  </si>
  <si>
    <t>C15</t>
  </si>
  <si>
    <t>Amelanchier canadensis touffe  40/60</t>
  </si>
  <si>
    <t>C16</t>
  </si>
  <si>
    <t>Cornus mas  touffe  40/60</t>
  </si>
  <si>
    <t>C17</t>
  </si>
  <si>
    <t>Cornus sanguinea touffe  40/60</t>
  </si>
  <si>
    <t>C18</t>
  </si>
  <si>
    <t>Euonymus europaeus  touffe  40/60</t>
  </si>
  <si>
    <t>C19</t>
  </si>
  <si>
    <t>Ilex aquifolium touffe 40/60</t>
  </si>
  <si>
    <t>C20</t>
  </si>
  <si>
    <t>Ligustrum vulgare touffe 40/60</t>
  </si>
  <si>
    <t>C21</t>
  </si>
  <si>
    <t>Lonicera xylosteum touffe 40/60</t>
  </si>
  <si>
    <t>C22</t>
  </si>
  <si>
    <t>Prunus spinosa touffe 40/60</t>
  </si>
  <si>
    <t>C23</t>
  </si>
  <si>
    <t>Rhamnus frangula touffe 30/40</t>
  </si>
  <si>
    <t>C24</t>
  </si>
  <si>
    <t>Sambucus nigra touffe 40/60</t>
  </si>
  <si>
    <t>Tapissantes</t>
  </si>
  <si>
    <t>C25</t>
  </si>
  <si>
    <t>Hedera helix  Godet</t>
  </si>
  <si>
    <t>C26</t>
  </si>
  <si>
    <t>Lavandula angustifolia  Cont.</t>
  </si>
  <si>
    <t>C27</t>
  </si>
  <si>
    <t>Rosa arvensis touffe 30/40</t>
  </si>
  <si>
    <t>C28</t>
  </si>
  <si>
    <t>Vinca minor  Godet</t>
  </si>
  <si>
    <t>TOTAL C : Fournitures horticoles ..........</t>
  </si>
  <si>
    <t xml:space="preserve"> </t>
  </si>
  <si>
    <t xml:space="preserve">D - TRAVAUX DE PLANTATION </t>
  </si>
  <si>
    <t>D1</t>
  </si>
  <si>
    <t>Plantation d'arbre tige, y compris tuteurage tripode</t>
  </si>
  <si>
    <t>D1-1</t>
  </si>
  <si>
    <t>Plus-value pour fourniture de protection anti-gibier</t>
  </si>
  <si>
    <t>D2</t>
  </si>
  <si>
    <t>Plantation de cépées, y compris tuteurage monopode </t>
  </si>
  <si>
    <t>D2-1</t>
  </si>
  <si>
    <t>D3</t>
  </si>
  <si>
    <t>Plantation de touffes et tapissantes sur paillage</t>
  </si>
  <si>
    <t>D3-1</t>
  </si>
  <si>
    <t>Plus value pour fourniture de protection anti-gibier</t>
  </si>
  <si>
    <r>
      <rPr>
        <b/>
        <sz val="10"/>
        <rFont val="Arial"/>
        <charset val="1"/>
      </rPr>
      <t>TOTAL D :</t>
    </r>
    <r>
      <rPr>
        <b/>
        <sz val="8"/>
        <rFont val="Arial"/>
        <charset val="1"/>
      </rPr>
      <t xml:space="preserve">  Plantations et ensemencement ..........</t>
    </r>
  </si>
  <si>
    <t>E - TRAVAUX DE FINALISATION DES ESPACES AMENAGES
pendant la 1ère année de garantie</t>
  </si>
  <si>
    <t>E1</t>
  </si>
  <si>
    <t>Travaux d’entretien et de confortement des arbres tiges</t>
  </si>
  <si>
    <t>E2</t>
  </si>
  <si>
    <t>Travaux d’entretien et de confortement  des cépées</t>
  </si>
  <si>
    <t>E3</t>
  </si>
  <si>
    <t>Travaux d’entretien et de confortement  des massifs arbustifs sur paillage biodégradable</t>
  </si>
  <si>
    <t>E4</t>
  </si>
  <si>
    <t>Travaux d’entretien et de confortement  des massifs de plantes tapissantes sur paillage biodégradable</t>
  </si>
  <si>
    <r>
      <rPr>
        <b/>
        <sz val="10"/>
        <rFont val="Arial"/>
        <charset val="1"/>
      </rPr>
      <t>TOTAL E :</t>
    </r>
    <r>
      <rPr>
        <b/>
        <sz val="8"/>
        <rFont val="Arial"/>
        <charset val="1"/>
      </rPr>
      <t xml:space="preserve"> Travaux de finalisation la 1ère année..........</t>
    </r>
  </si>
  <si>
    <t>F - TRAVAUX DE FINALISATION DES ESPACES AMENAGES
pendant la 2ème année de garantie</t>
  </si>
  <si>
    <t>F1</t>
  </si>
  <si>
    <t>F2</t>
  </si>
  <si>
    <t>F3</t>
  </si>
  <si>
    <t>F4</t>
  </si>
  <si>
    <t>F5</t>
  </si>
  <si>
    <t>Plus-value des travaux d’entretien des végétaux ayant une protection anti-gibier</t>
  </si>
  <si>
    <r>
      <rPr>
        <b/>
        <sz val="10"/>
        <rFont val="Arial"/>
        <charset val="1"/>
      </rPr>
      <t>TOTAL F :</t>
    </r>
    <r>
      <rPr>
        <b/>
        <sz val="8"/>
        <rFont val="Arial"/>
        <charset val="1"/>
      </rPr>
      <t xml:space="preserve"> Travaux de finalisation la 2ème année..........</t>
    </r>
  </si>
  <si>
    <t>PSE N°1</t>
  </si>
  <si>
    <t>¨PSED1-1</t>
  </si>
  <si>
    <r>
      <rPr>
        <sz val="10"/>
        <rFont val="Arial"/>
      </rPr>
      <t>PSE</t>
    </r>
    <r>
      <rPr>
        <sz val="10"/>
        <rFont val="Arial"/>
        <charset val="1"/>
      </rPr>
      <t>D1-2</t>
    </r>
  </si>
  <si>
    <t>Plus-value pour fourniture de protection anti-gibier biodégradable</t>
  </si>
  <si>
    <r>
      <rPr>
        <sz val="10"/>
        <rFont val="Arial"/>
      </rPr>
      <t>PSE</t>
    </r>
    <r>
      <rPr>
        <sz val="10"/>
        <rFont val="Arial"/>
        <charset val="1"/>
      </rPr>
      <t>D2-1</t>
    </r>
  </si>
  <si>
    <r>
      <rPr>
        <sz val="10"/>
        <rFont val="Arial"/>
      </rPr>
      <t>PSE</t>
    </r>
    <r>
      <rPr>
        <sz val="10"/>
        <rFont val="Arial"/>
        <charset val="1"/>
      </rPr>
      <t>D2-2</t>
    </r>
  </si>
  <si>
    <r>
      <rPr>
        <sz val="10"/>
        <rFont val="Arial"/>
      </rPr>
      <t>PSE</t>
    </r>
    <r>
      <rPr>
        <sz val="10"/>
        <rFont val="Arial"/>
        <charset val="1"/>
      </rPr>
      <t>D3-1</t>
    </r>
  </si>
  <si>
    <r>
      <rPr>
        <sz val="10"/>
        <rFont val="Arial"/>
      </rPr>
      <t>PSE</t>
    </r>
    <r>
      <rPr>
        <sz val="10"/>
        <rFont val="Arial"/>
        <charset val="1"/>
      </rPr>
      <t>D3-2</t>
    </r>
  </si>
  <si>
    <t>Plus value pour fourniture de protection anti-gibier biodégradable</t>
  </si>
  <si>
    <r>
      <rPr>
        <b/>
        <sz val="10"/>
        <rFont val="Arial"/>
        <charset val="1"/>
      </rPr>
      <t>TOTAL PSE :</t>
    </r>
    <r>
      <rPr>
        <b/>
        <sz val="8"/>
        <rFont val="Arial"/>
        <charset val="1"/>
      </rPr>
      <t xml:space="preserve"> .</t>
    </r>
  </si>
  <si>
    <t>SANS PSE</t>
  </si>
  <si>
    <t>Total Global H T</t>
  </si>
  <si>
    <t xml:space="preserve">TVA au taux de 20 % </t>
  </si>
  <si>
    <t xml:space="preserve">Total  TTC </t>
  </si>
  <si>
    <t>AVEC PSE</t>
  </si>
  <si>
    <t>TRANCHE OPTIONNELLE 1 : GIRATOIRE DE BRACUEIL</t>
  </si>
  <si>
    <t>Quantité</t>
  </si>
  <si>
    <t>Plu value pour fourniture de protection anti-gibier</t>
  </si>
  <si>
    <t>TRANCHE OPTIONNELLE 2 : GIRATOIRE DE St AMAND</t>
  </si>
  <si>
    <t xml:space="preserve">Plus-value pour fourniture de protection anti-gibier </t>
  </si>
  <si>
    <t>TRANCHE OPTIONNELLE 3 : ALIGNEMENTS D’ARBRES : SECTIONS N°1 A 8</t>
  </si>
  <si>
    <t>Quantité Massif 43</t>
  </si>
  <si>
    <t>Quantité Massif 45</t>
  </si>
  <si>
    <t>Quantité Massif 46</t>
  </si>
  <si>
    <t>Quantité Massif 47</t>
  </si>
  <si>
    <t>Quantité totale</t>
  </si>
  <si>
    <t xml:space="preserve">Détail Estimatif
PA3D-2024-001 Aménagement paysagers RN10
Total Tranche ferme et tranches optionnelles 
</t>
  </si>
  <si>
    <t>Total des travaux sans PSE</t>
  </si>
  <si>
    <t>DÉSIGNATION</t>
  </si>
  <si>
    <t>MONTANT H.T.</t>
  </si>
  <si>
    <t>TVA (20%)</t>
  </si>
  <si>
    <t>MONTANT T.T.C.</t>
  </si>
  <si>
    <t>Tranche ferme</t>
  </si>
  <si>
    <t>Tranche optionnelle n°1</t>
  </si>
  <si>
    <t>Tranche optionnelle n°2</t>
  </si>
  <si>
    <t>Tranche optionnelle n°3</t>
  </si>
  <si>
    <t xml:space="preserve">TOTAL Sans PSE </t>
  </si>
  <si>
    <r>
      <rPr>
        <b/>
        <sz val="14"/>
        <rFont val="Arial"/>
        <family val="2"/>
        <charset val="1"/>
      </rPr>
      <t xml:space="preserve">Total des travaux </t>
    </r>
    <r>
      <rPr>
        <b/>
        <sz val="14"/>
        <color rgb="FFC9211E"/>
        <rFont val="Arial"/>
        <family val="2"/>
        <charset val="1"/>
      </rPr>
      <t>AVEC</t>
    </r>
    <r>
      <rPr>
        <b/>
        <sz val="14"/>
        <rFont val="Arial"/>
        <family val="2"/>
        <charset val="1"/>
      </rPr>
      <t xml:space="preserve"> PSE</t>
    </r>
  </si>
  <si>
    <t>Tranche ferme avec PSE</t>
  </si>
  <si>
    <t>Tranche optionnelle n°1 avec PSE</t>
  </si>
  <si>
    <r>
      <rPr>
        <b/>
        <sz val="14"/>
        <rFont val="Arial"/>
        <family val="2"/>
        <charset val="1"/>
      </rPr>
      <t xml:space="preserve">Tranche optionnelle n°2 </t>
    </r>
    <r>
      <rPr>
        <b/>
        <sz val="14"/>
        <rFont val="Arial"/>
        <family val="2"/>
      </rPr>
      <t xml:space="preserve"> avec PSE</t>
    </r>
  </si>
  <si>
    <r>
      <rPr>
        <b/>
        <sz val="14"/>
        <rFont val="Arial"/>
        <family val="2"/>
        <charset val="1"/>
      </rPr>
      <t xml:space="preserve">Tranche optionnelle n°3 </t>
    </r>
    <r>
      <rPr>
        <b/>
        <sz val="14"/>
        <rFont val="Arial"/>
        <family val="2"/>
      </rPr>
      <t>avec PSE</t>
    </r>
  </si>
  <si>
    <r>
      <rPr>
        <b/>
        <sz val="14"/>
        <color rgb="FF000000"/>
        <rFont val="Arial"/>
        <family val="2"/>
        <charset val="1"/>
      </rPr>
      <t xml:space="preserve">TOTAL </t>
    </r>
    <r>
      <rPr>
        <b/>
        <sz val="14"/>
        <color rgb="FFC9211E"/>
        <rFont val="Arial"/>
        <family val="2"/>
      </rPr>
      <t>avec</t>
    </r>
    <r>
      <rPr>
        <b/>
        <sz val="14"/>
        <color rgb="FF000000"/>
        <rFont val="Arial"/>
        <family val="2"/>
      </rPr>
      <t xml:space="preserve"> PSE</t>
    </r>
    <r>
      <rPr>
        <b/>
        <sz val="14"/>
        <color rgb="FF000000"/>
        <rFont val="Arial"/>
        <family val="2"/>
        <charset val="1"/>
      </rPr>
      <t xml:space="preserve"> </t>
    </r>
  </si>
  <si>
    <t>PSED1-1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</si>
</sst>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\ * #,##0.00&quot; € &quot;;\-* #,##0.00&quot; € &quot;;\ * \-#&quot; € &quot;;\ @\ "/>
    <numFmt numFmtId="165" formatCode="\ * #,##0&quot;    &quot;;\-* #,##0&quot;    &quot;;\ * &quot;-    &quot;;\ @\ "/>
    <numFmt numFmtId="166" formatCode="\ * #,##0.00\ ;\-* #,##0.00\ ;\ * \-#\ ;\ @\ "/>
    <numFmt numFmtId="167" formatCode="\ * #,##0.00\ ;\ * \(#,##0.00\);\ * \-#\ ;\ @\ "/>
    <numFmt numFmtId="168" formatCode="\ * #,##0.00&quot;    &quot;;\-* #,##0.00&quot;    &quot;;\ * \-#&quot;    &quot;;\ @\ "/>
    <numFmt numFmtId="169" formatCode="\ * #,##0.00&quot;  &quot;[$€-1]\ ;\ * \-#,##0.00&quot;  &quot;[$€-1]\ ;\ * \-#&quot;  &quot;[$€-1]\ ;\ @\ "/>
    <numFmt numFmtId="170" formatCode="\ * #,##0.00\ [$€-40C]\ ;\-* #,##0.00\ [$€-40C]\ ;\ * \-#\ [$€-40C]\ ;\ @\ "/>
    <numFmt numFmtId="171" formatCode="0.00;[Red]\-0.00"/>
    <numFmt numFmtId="172" formatCode="#,##0.00\ [$€-40C];[Red]\-#,##0.00\ [$€-40C]"/>
  </numFmts>
  <fonts count="26">
    <font>
      <sz val="11"/>
      <color rgb="FF000000"/>
      <name val="Calibri"/>
      <family val="2"/>
      <charset val="1"/>
    </font>
    <font>
      <sz val="10"/>
      <name val="Arial"/>
    </font>
    <font>
      <sz val="9"/>
      <color rgb="FFFF0000"/>
      <name val="Arial"/>
      <charset val="1"/>
    </font>
    <font>
      <sz val="9"/>
      <name val="Arial"/>
      <charset val="1"/>
    </font>
    <font>
      <b/>
      <sz val="9"/>
      <color rgb="FFFFFFFF"/>
      <name val="Arial"/>
      <charset val="1"/>
    </font>
    <font>
      <b/>
      <sz val="10"/>
      <name val="Arial"/>
      <charset val="1"/>
    </font>
    <font>
      <sz val="10"/>
      <color rgb="FFFF0000"/>
      <name val="Arial"/>
      <charset val="1"/>
    </font>
    <font>
      <sz val="10"/>
      <name val="Arial"/>
      <charset val="1"/>
    </font>
    <font>
      <b/>
      <sz val="10"/>
      <color rgb="FFFF0000"/>
      <name val="Arial"/>
      <charset val="1"/>
    </font>
    <font>
      <b/>
      <sz val="12"/>
      <name val="Calibri"/>
      <family val="2"/>
      <charset val="1"/>
    </font>
    <font>
      <b/>
      <sz val="8"/>
      <name val="Arial"/>
      <charset val="1"/>
    </font>
    <font>
      <sz val="10"/>
      <name val="Helvetica Neue Light"/>
      <charset val="1"/>
    </font>
    <font>
      <b/>
      <sz val="10"/>
      <name val="Helvetica Neue Light"/>
      <charset val="1"/>
    </font>
    <font>
      <sz val="12"/>
      <name val="Helvetica Neue Light"/>
      <charset val="1"/>
    </font>
    <font>
      <sz val="11"/>
      <name val="Helvetica Neue Light"/>
      <charset val="1"/>
    </font>
    <font>
      <b/>
      <sz val="11"/>
      <name val="Helvetica Neue Light"/>
      <charset val="1"/>
    </font>
    <font>
      <b/>
      <sz val="16"/>
      <name val="Arial"/>
      <family val="2"/>
      <charset val="1"/>
    </font>
    <font>
      <sz val="11"/>
      <color rgb="FF000000"/>
      <name val="Arial"/>
      <family val="2"/>
      <charset val="1"/>
    </font>
    <font>
      <b/>
      <sz val="14"/>
      <name val="Arial"/>
      <family val="2"/>
      <charset val="1"/>
    </font>
    <font>
      <b/>
      <sz val="14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b/>
      <sz val="14"/>
      <color rgb="FFC9211E"/>
      <name val="Arial"/>
      <family val="2"/>
      <charset val="1"/>
    </font>
    <font>
      <b/>
      <sz val="14"/>
      <name val="Arial"/>
      <family val="2"/>
    </font>
    <font>
      <b/>
      <sz val="14"/>
      <color rgb="FFC9211E"/>
      <name val="Arial"/>
      <family val="2"/>
    </font>
    <font>
      <b/>
      <sz val="14"/>
      <color rgb="FF000000"/>
      <name val="Arial"/>
      <family val="2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1C1C1C"/>
        <bgColor rgb="FF333300"/>
      </patternFill>
    </fill>
    <fill>
      <patternFill patternType="solid">
        <fgColor rgb="FFFF99FF"/>
        <bgColor rgb="FFCC99FF"/>
      </patternFill>
    </fill>
    <fill>
      <patternFill patternType="solid">
        <fgColor rgb="FFDDDDDD"/>
        <bgColor rgb="FFD9D9D9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rgb="FFA6A6A6"/>
      </top>
      <bottom style="thin">
        <color rgb="FFA6A6A6"/>
      </bottom>
      <diagonal/>
    </border>
    <border>
      <left/>
      <right style="thin">
        <color auto="1"/>
      </right>
      <top/>
      <bottom style="thin">
        <color rgb="FFA6A6A6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A6A6A6"/>
      </bottom>
      <diagonal/>
    </border>
    <border>
      <left style="thin">
        <color auto="1"/>
      </left>
      <right style="thin">
        <color auto="1"/>
      </right>
      <top style="thin">
        <color rgb="FFA6A6A6"/>
      </top>
      <bottom/>
      <diagonal/>
    </border>
    <border>
      <left/>
      <right style="thin">
        <color auto="1"/>
      </right>
      <top style="thin">
        <color rgb="FFA6A6A6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166" fontId="25" fillId="0" borderId="0" applyBorder="0" applyProtection="0"/>
    <xf numFmtId="164" fontId="25" fillId="0" borderId="0" applyBorder="0" applyProtection="0"/>
  </cellStyleXfs>
  <cellXfs count="161">
    <xf numFmtId="0" fontId="0" fillId="0" borderId="0" xfId="0"/>
    <xf numFmtId="0" fontId="1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4" fontId="5" fillId="0" borderId="1" xfId="1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165" fontId="5" fillId="0" borderId="2" xfId="0" applyNumberFormat="1" applyFont="1" applyBorder="1" applyAlignment="1">
      <alignment horizontal="center"/>
    </xf>
    <xf numFmtId="4" fontId="5" fillId="0" borderId="2" xfId="1" applyNumberFormat="1" applyFont="1" applyBorder="1" applyAlignment="1" applyProtection="1">
      <alignment horizontal="center"/>
    </xf>
    <xf numFmtId="4" fontId="5" fillId="0" borderId="3" xfId="1" applyNumberFormat="1" applyFont="1" applyBorder="1" applyAlignment="1" applyProtection="1">
      <alignment horizontal="center"/>
    </xf>
    <xf numFmtId="0" fontId="6" fillId="3" borderId="2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165" fontId="7" fillId="3" borderId="2" xfId="0" applyNumberFormat="1" applyFont="1" applyFill="1" applyBorder="1" applyAlignment="1">
      <alignment horizontal="center"/>
    </xf>
    <xf numFmtId="4" fontId="7" fillId="3" borderId="2" xfId="1" applyNumberFormat="1" applyFont="1" applyFill="1" applyBorder="1" applyAlignment="1" applyProtection="1">
      <alignment horizontal="center"/>
    </xf>
    <xf numFmtId="4" fontId="7" fillId="3" borderId="3" xfId="1" applyNumberFormat="1" applyFont="1" applyFill="1" applyBorder="1" applyAlignment="1" applyProtection="1">
      <alignment horizontal="center"/>
    </xf>
    <xf numFmtId="0" fontId="5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4" fontId="7" fillId="0" borderId="2" xfId="1" applyNumberFormat="1" applyFont="1" applyBorder="1" applyAlignment="1" applyProtection="1">
      <alignment horizontal="center"/>
    </xf>
    <xf numFmtId="4" fontId="7" fillId="0" borderId="3" xfId="1" applyNumberFormat="1" applyFont="1" applyBorder="1" applyAlignment="1" applyProtection="1">
      <alignment horizontal="center"/>
    </xf>
    <xf numFmtId="166" fontId="7" fillId="0" borderId="4" xfId="1" applyFont="1" applyBorder="1" applyAlignment="1" applyProtection="1">
      <alignment horizontal="center" vertical="center"/>
    </xf>
    <xf numFmtId="0" fontId="7" fillId="0" borderId="4" xfId="0" applyFont="1" applyBorder="1" applyAlignment="1">
      <alignment horizontal="left" vertical="center" wrapText="1" indent="1"/>
    </xf>
    <xf numFmtId="0" fontId="7" fillId="0" borderId="4" xfId="0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167" fontId="7" fillId="0" borderId="4" xfId="0" applyNumberFormat="1" applyFont="1" applyBorder="1" applyAlignment="1">
      <alignment horizontal="center" vertical="center"/>
    </xf>
    <xf numFmtId="166" fontId="7" fillId="0" borderId="5" xfId="1" applyFont="1" applyBorder="1" applyAlignment="1" applyProtection="1">
      <alignment horizontal="right" vertical="center" wrapText="1"/>
    </xf>
    <xf numFmtId="165" fontId="6" fillId="0" borderId="2" xfId="0" applyNumberFormat="1" applyFont="1" applyBorder="1" applyAlignment="1">
      <alignment horizontal="center"/>
    </xf>
    <xf numFmtId="168" fontId="7" fillId="0" borderId="3" xfId="1" applyNumberFormat="1" applyFont="1" applyBorder="1" applyAlignment="1" applyProtection="1">
      <alignment horizontal="center"/>
    </xf>
    <xf numFmtId="0" fontId="5" fillId="0" borderId="2" xfId="0" applyFont="1" applyBorder="1" applyAlignment="1">
      <alignment horizontal="right"/>
    </xf>
    <xf numFmtId="169" fontId="5" fillId="0" borderId="6" xfId="1" applyNumberFormat="1" applyFont="1" applyBorder="1" applyAlignment="1" applyProtection="1">
      <alignment horizontal="center" vertical="center"/>
    </xf>
    <xf numFmtId="4" fontId="8" fillId="0" borderId="2" xfId="1" applyNumberFormat="1" applyFont="1" applyBorder="1" applyAlignment="1" applyProtection="1">
      <alignment horizontal="center"/>
    </xf>
    <xf numFmtId="4" fontId="6" fillId="0" borderId="2" xfId="1" applyNumberFormat="1" applyFont="1" applyBorder="1" applyAlignment="1" applyProtection="1">
      <alignment horizontal="center"/>
    </xf>
    <xf numFmtId="165" fontId="7" fillId="0" borderId="7" xfId="0" applyNumberFormat="1" applyFont="1" applyBorder="1" applyAlignment="1">
      <alignment horizontal="center" vertical="center" wrapText="1"/>
    </xf>
    <xf numFmtId="166" fontId="7" fillId="0" borderId="4" xfId="1" applyFont="1" applyBorder="1" applyAlignment="1" applyProtection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6" fontId="7" fillId="0" borderId="8" xfId="1" applyFont="1" applyBorder="1" applyAlignment="1" applyProtection="1">
      <alignment horizontal="center" vertical="center"/>
    </xf>
    <xf numFmtId="0" fontId="9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 vertical="center"/>
    </xf>
    <xf numFmtId="166" fontId="7" fillId="0" borderId="8" xfId="1" applyFont="1" applyBorder="1" applyAlignment="1" applyProtection="1">
      <alignment horizontal="right" vertical="center"/>
    </xf>
    <xf numFmtId="166" fontId="7" fillId="0" borderId="9" xfId="1" applyFont="1" applyBorder="1" applyAlignment="1" applyProtection="1">
      <alignment horizontal="right" vertical="center"/>
    </xf>
    <xf numFmtId="166" fontId="7" fillId="0" borderId="7" xfId="1" applyFont="1" applyBorder="1" applyAlignment="1" applyProtection="1">
      <alignment horizontal="center" vertical="center"/>
    </xf>
    <xf numFmtId="0" fontId="7" fillId="0" borderId="7" xfId="0" applyFont="1" applyBorder="1" applyAlignment="1">
      <alignment horizontal="left" vertical="center" wrapText="1" indent="1"/>
    </xf>
    <xf numFmtId="0" fontId="7" fillId="0" borderId="7" xfId="0" applyFont="1" applyBorder="1" applyAlignment="1">
      <alignment horizontal="center" vertical="center"/>
    </xf>
    <xf numFmtId="166" fontId="7" fillId="0" borderId="2" xfId="1" applyFont="1" applyBorder="1" applyAlignment="1" applyProtection="1">
      <alignment horizontal="center" vertical="center"/>
    </xf>
    <xf numFmtId="0" fontId="9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 vertical="center"/>
    </xf>
    <xf numFmtId="166" fontId="7" fillId="0" borderId="3" xfId="1" applyFont="1" applyBorder="1" applyAlignment="1" applyProtection="1">
      <alignment horizontal="right" vertical="center"/>
    </xf>
    <xf numFmtId="166" fontId="7" fillId="0" borderId="3" xfId="1" applyFont="1" applyBorder="1" applyAlignment="1" applyProtection="1">
      <alignment horizontal="center"/>
    </xf>
    <xf numFmtId="0" fontId="6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165" fontId="5" fillId="0" borderId="10" xfId="0" applyNumberFormat="1" applyFont="1" applyBorder="1" applyAlignment="1">
      <alignment horizontal="center"/>
    </xf>
    <xf numFmtId="4" fontId="5" fillId="0" borderId="10" xfId="1" applyNumberFormat="1" applyFont="1" applyBorder="1" applyAlignment="1" applyProtection="1">
      <alignment horizontal="center"/>
    </xf>
    <xf numFmtId="4" fontId="5" fillId="0" borderId="11" xfId="1" applyNumberFormat="1" applyFont="1" applyBorder="1" applyAlignment="1" applyProtection="1">
      <alignment horizontal="center"/>
    </xf>
    <xf numFmtId="165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7" fontId="7" fillId="4" borderId="4" xfId="0" applyNumberFormat="1" applyFont="1" applyFill="1" applyBorder="1" applyAlignment="1">
      <alignment horizontal="center" vertical="center"/>
    </xf>
    <xf numFmtId="166" fontId="1" fillId="0" borderId="4" xfId="1" applyFont="1" applyBorder="1" applyAlignment="1" applyProtection="1">
      <alignment horizontal="center" vertical="center" wrapText="1"/>
    </xf>
    <xf numFmtId="167" fontId="7" fillId="0" borderId="4" xfId="0" applyNumberFormat="1" applyFont="1" applyBorder="1" applyAlignment="1">
      <alignment horizontal="center" vertical="center"/>
    </xf>
    <xf numFmtId="166" fontId="7" fillId="0" borderId="0" xfId="1" applyFont="1" applyBorder="1" applyAlignment="1" applyProtection="1">
      <alignment horizontal="right" vertical="center"/>
    </xf>
    <xf numFmtId="0" fontId="11" fillId="0" borderId="12" xfId="0" applyFont="1" applyBorder="1"/>
    <xf numFmtId="0" fontId="11" fillId="0" borderId="13" xfId="0" applyFont="1" applyBorder="1" applyAlignment="1">
      <alignment horizontal="left" wrapText="1" indent="1"/>
    </xf>
    <xf numFmtId="0" fontId="11" fillId="0" borderId="13" xfId="0" applyFont="1" applyBorder="1" applyAlignment="1">
      <alignment horizontal="center" wrapText="1"/>
    </xf>
    <xf numFmtId="167" fontId="11" fillId="0" borderId="14" xfId="0" applyNumberFormat="1" applyFont="1" applyBorder="1" applyAlignment="1">
      <alignment horizontal="right"/>
    </xf>
    <xf numFmtId="0" fontId="13" fillId="0" borderId="0" xfId="0" applyFont="1" applyAlignment="1">
      <alignment horizontal="right" vertical="center" wrapText="1"/>
    </xf>
    <xf numFmtId="0" fontId="11" fillId="3" borderId="0" xfId="0" applyFont="1" applyFill="1" applyAlignment="1">
      <alignment horizontal="center" vertical="center" wrapText="1"/>
    </xf>
    <xf numFmtId="170" fontId="14" fillId="0" borderId="16" xfId="0" applyNumberFormat="1" applyFont="1" applyBorder="1" applyAlignment="1">
      <alignment horizontal="left" vertical="center"/>
    </xf>
    <xf numFmtId="0" fontId="11" fillId="0" borderId="0" xfId="0" applyFont="1" applyAlignment="1">
      <alignment horizontal="left" vertical="center" wrapText="1" indent="1"/>
    </xf>
    <xf numFmtId="0" fontId="11" fillId="0" borderId="0" xfId="0" applyFont="1" applyAlignment="1">
      <alignment horizontal="center" vertical="center" wrapText="1"/>
    </xf>
    <xf numFmtId="167" fontId="11" fillId="0" borderId="16" xfId="0" applyNumberFormat="1" applyFont="1" applyBorder="1" applyAlignment="1">
      <alignment horizontal="right" vertical="center"/>
    </xf>
    <xf numFmtId="170" fontId="11" fillId="0" borderId="16" xfId="0" applyNumberFormat="1" applyFont="1" applyBorder="1" applyAlignment="1">
      <alignment horizontal="left" vertical="center"/>
    </xf>
    <xf numFmtId="170" fontId="15" fillId="0" borderId="16" xfId="0" applyNumberFormat="1" applyFont="1" applyBorder="1" applyAlignment="1">
      <alignment horizontal="left" vertical="center"/>
    </xf>
    <xf numFmtId="0" fontId="11" fillId="0" borderId="17" xfId="0" applyFont="1" applyBorder="1" applyAlignment="1">
      <alignment horizontal="left" wrapText="1" indent="1"/>
    </xf>
    <xf numFmtId="0" fontId="11" fillId="0" borderId="17" xfId="0" applyFont="1" applyBorder="1" applyAlignment="1">
      <alignment horizontal="center" wrapText="1"/>
    </xf>
    <xf numFmtId="167" fontId="11" fillId="0" borderId="18" xfId="0" applyNumberFormat="1" applyFont="1" applyBorder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 wrapText="1"/>
    </xf>
    <xf numFmtId="165" fontId="5" fillId="0" borderId="2" xfId="0" applyNumberFormat="1" applyFont="1" applyBorder="1" applyAlignment="1">
      <alignment horizontal="center" wrapText="1"/>
    </xf>
    <xf numFmtId="4" fontId="5" fillId="0" borderId="2" xfId="1" applyNumberFormat="1" applyFont="1" applyBorder="1" applyAlignment="1" applyProtection="1">
      <alignment horizontal="center" wrapText="1"/>
    </xf>
    <xf numFmtId="4" fontId="5" fillId="0" borderId="3" xfId="1" applyNumberFormat="1" applyFont="1" applyBorder="1" applyAlignment="1" applyProtection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horizontal="center" wrapText="1"/>
    </xf>
    <xf numFmtId="165" fontId="7" fillId="3" borderId="2" xfId="0" applyNumberFormat="1" applyFont="1" applyFill="1" applyBorder="1" applyAlignment="1">
      <alignment horizontal="center" wrapText="1"/>
    </xf>
    <xf numFmtId="4" fontId="7" fillId="3" borderId="2" xfId="1" applyNumberFormat="1" applyFont="1" applyFill="1" applyBorder="1" applyAlignment="1" applyProtection="1">
      <alignment horizontal="center" wrapText="1"/>
    </xf>
    <xf numFmtId="4" fontId="7" fillId="3" borderId="3" xfId="1" applyNumberFormat="1" applyFont="1" applyFill="1" applyBorder="1" applyAlignment="1" applyProtection="1">
      <alignment horizontal="center" wrapText="1"/>
    </xf>
    <xf numFmtId="0" fontId="5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165" fontId="7" fillId="0" borderId="2" xfId="0" applyNumberFormat="1" applyFont="1" applyBorder="1" applyAlignment="1">
      <alignment horizontal="center" wrapText="1"/>
    </xf>
    <xf numFmtId="4" fontId="7" fillId="0" borderId="2" xfId="1" applyNumberFormat="1" applyFont="1" applyBorder="1" applyAlignment="1" applyProtection="1">
      <alignment horizontal="center" wrapText="1"/>
    </xf>
    <xf numFmtId="4" fontId="7" fillId="0" borderId="3" xfId="1" applyNumberFormat="1" applyFont="1" applyBorder="1" applyAlignment="1" applyProtection="1">
      <alignment horizontal="center" wrapText="1"/>
    </xf>
    <xf numFmtId="167" fontId="7" fillId="0" borderId="4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wrapText="1"/>
    </xf>
    <xf numFmtId="168" fontId="7" fillId="0" borderId="3" xfId="1" applyNumberFormat="1" applyFont="1" applyBorder="1" applyAlignment="1" applyProtection="1">
      <alignment horizontal="center" wrapText="1"/>
    </xf>
    <xf numFmtId="0" fontId="5" fillId="0" borderId="2" xfId="0" applyFont="1" applyBorder="1" applyAlignment="1">
      <alignment horizontal="right" wrapText="1"/>
    </xf>
    <xf numFmtId="169" fontId="5" fillId="0" borderId="6" xfId="1" applyNumberFormat="1" applyFont="1" applyBorder="1" applyAlignment="1" applyProtection="1">
      <alignment horizontal="center" vertical="center" wrapText="1"/>
    </xf>
    <xf numFmtId="4" fontId="8" fillId="0" borderId="2" xfId="1" applyNumberFormat="1" applyFont="1" applyBorder="1" applyAlignment="1" applyProtection="1">
      <alignment horizontal="center" wrapText="1"/>
    </xf>
    <xf numFmtId="4" fontId="6" fillId="0" borderId="2" xfId="1" applyNumberFormat="1" applyFont="1" applyBorder="1" applyAlignment="1" applyProtection="1">
      <alignment horizontal="center" wrapText="1"/>
    </xf>
    <xf numFmtId="166" fontId="7" fillId="0" borderId="8" xfId="1" applyFont="1" applyBorder="1" applyAlignment="1" applyProtection="1">
      <alignment horizontal="center" vertical="center" wrapText="1"/>
    </xf>
    <xf numFmtId="0" fontId="9" fillId="0" borderId="8" xfId="0" applyFont="1" applyBorder="1" applyAlignment="1">
      <alignment horizontal="left" wrapText="1"/>
    </xf>
    <xf numFmtId="0" fontId="7" fillId="0" borderId="8" xfId="0" applyFont="1" applyBorder="1" applyAlignment="1">
      <alignment horizontal="center" vertical="center" wrapText="1"/>
    </xf>
    <xf numFmtId="166" fontId="7" fillId="0" borderId="9" xfId="1" applyFont="1" applyBorder="1" applyAlignment="1" applyProtection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167" fontId="7" fillId="0" borderId="7" xfId="0" applyNumberFormat="1" applyFont="1" applyBorder="1" applyAlignment="1">
      <alignment horizontal="center" vertical="center" wrapText="1"/>
    </xf>
    <xf numFmtId="166" fontId="7" fillId="0" borderId="7" xfId="1" applyFont="1" applyBorder="1" applyAlignment="1" applyProtection="1">
      <alignment horizontal="center" vertical="center" wrapText="1"/>
    </xf>
    <xf numFmtId="166" fontId="7" fillId="0" borderId="2" xfId="1" applyFont="1" applyBorder="1" applyAlignment="1" applyProtection="1">
      <alignment horizontal="center" vertical="center" wrapText="1"/>
    </xf>
    <xf numFmtId="0" fontId="9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166" fontId="7" fillId="0" borderId="3" xfId="1" applyFont="1" applyBorder="1" applyAlignment="1" applyProtection="1">
      <alignment horizontal="right" vertical="center" wrapText="1"/>
    </xf>
    <xf numFmtId="166" fontId="7" fillId="0" borderId="3" xfId="1" applyFont="1" applyBorder="1" applyAlignment="1" applyProtection="1">
      <alignment horizontal="center" wrapText="1"/>
    </xf>
    <xf numFmtId="0" fontId="6" fillId="0" borderId="10" xfId="0" applyFont="1" applyBorder="1" applyAlignment="1">
      <alignment horizontal="center" wrapText="1"/>
    </xf>
    <xf numFmtId="0" fontId="7" fillId="0" borderId="10" xfId="0" applyFont="1" applyBorder="1" applyAlignment="1">
      <alignment horizontal="left" wrapText="1"/>
    </xf>
    <xf numFmtId="0" fontId="5" fillId="0" borderId="10" xfId="0" applyFont="1" applyBorder="1" applyAlignment="1">
      <alignment horizontal="center" wrapText="1"/>
    </xf>
    <xf numFmtId="165" fontId="5" fillId="0" borderId="10" xfId="0" applyNumberFormat="1" applyFont="1" applyBorder="1" applyAlignment="1">
      <alignment horizontal="center" wrapText="1"/>
    </xf>
    <xf numFmtId="4" fontId="5" fillId="0" borderId="10" xfId="1" applyNumberFormat="1" applyFont="1" applyBorder="1" applyAlignment="1" applyProtection="1">
      <alignment horizontal="center" wrapText="1"/>
    </xf>
    <xf numFmtId="4" fontId="5" fillId="0" borderId="11" xfId="1" applyNumberFormat="1" applyFont="1" applyBorder="1" applyAlignment="1" applyProtection="1">
      <alignment horizontal="center" wrapText="1"/>
    </xf>
    <xf numFmtId="166" fontId="7" fillId="0" borderId="4" xfId="1" applyFont="1" applyBorder="1" applyAlignment="1" applyProtection="1">
      <alignment horizontal="center" vertical="center"/>
    </xf>
    <xf numFmtId="4" fontId="7" fillId="0" borderId="2" xfId="1" applyNumberFormat="1" applyFont="1" applyBorder="1" applyAlignment="1" applyProtection="1">
      <alignment horizontal="center"/>
    </xf>
    <xf numFmtId="4" fontId="7" fillId="0" borderId="3" xfId="1" applyNumberFormat="1" applyFont="1" applyBorder="1" applyAlignment="1" applyProtection="1">
      <alignment horizontal="center"/>
    </xf>
    <xf numFmtId="0" fontId="0" fillId="0" borderId="0" xfId="0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165" fontId="3" fillId="0" borderId="0" xfId="0" applyNumberFormat="1" applyFont="1" applyAlignment="1">
      <alignment horizontal="center" wrapText="1"/>
    </xf>
    <xf numFmtId="166" fontId="7" fillId="0" borderId="0" xfId="1" applyFont="1" applyBorder="1" applyAlignment="1" applyProtection="1">
      <alignment horizontal="right" vertical="center" wrapText="1"/>
    </xf>
    <xf numFmtId="4" fontId="3" fillId="0" borderId="0" xfId="0" applyNumberFormat="1" applyFont="1" applyAlignment="1">
      <alignment horizontal="center" wrapText="1"/>
    </xf>
    <xf numFmtId="167" fontId="11" fillId="0" borderId="14" xfId="0" applyNumberFormat="1" applyFont="1" applyBorder="1" applyAlignment="1">
      <alignment horizontal="right" wrapText="1"/>
    </xf>
    <xf numFmtId="170" fontId="14" fillId="0" borderId="16" xfId="0" applyNumberFormat="1" applyFont="1" applyBorder="1" applyAlignment="1">
      <alignment horizontal="left" vertical="center" wrapText="1"/>
    </xf>
    <xf numFmtId="167" fontId="11" fillId="0" borderId="16" xfId="0" applyNumberFormat="1" applyFont="1" applyBorder="1" applyAlignment="1">
      <alignment horizontal="right" vertical="center" wrapText="1"/>
    </xf>
    <xf numFmtId="170" fontId="11" fillId="0" borderId="16" xfId="0" applyNumberFormat="1" applyFont="1" applyBorder="1" applyAlignment="1">
      <alignment horizontal="left" vertical="center" wrapText="1"/>
    </xf>
    <xf numFmtId="170" fontId="15" fillId="0" borderId="16" xfId="0" applyNumberFormat="1" applyFont="1" applyBorder="1" applyAlignment="1">
      <alignment horizontal="left" vertical="center" wrapText="1"/>
    </xf>
    <xf numFmtId="167" fontId="11" fillId="0" borderId="18" xfId="0" applyNumberFormat="1" applyFont="1" applyBorder="1" applyAlignment="1">
      <alignment horizontal="right" wrapText="1"/>
    </xf>
    <xf numFmtId="0" fontId="11" fillId="0" borderId="0" xfId="0" applyFont="1" applyBorder="1" applyAlignment="1">
      <alignment horizontal="center" wrapText="1"/>
    </xf>
    <xf numFmtId="167" fontId="11" fillId="0" borderId="0" xfId="0" applyNumberFormat="1" applyFont="1" applyBorder="1" applyAlignment="1">
      <alignment horizontal="right"/>
    </xf>
    <xf numFmtId="0" fontId="11" fillId="0" borderId="0" xfId="0" applyFont="1" applyAlignment="1">
      <alignment horizontal="center" vertical="center" wrapText="1"/>
    </xf>
    <xf numFmtId="165" fontId="7" fillId="0" borderId="7" xfId="0" applyNumberFormat="1" applyFont="1" applyBorder="1" applyAlignment="1">
      <alignment horizontal="center" vertical="center" wrapText="1"/>
    </xf>
    <xf numFmtId="4" fontId="8" fillId="0" borderId="10" xfId="1" applyNumberFormat="1" applyFont="1" applyBorder="1" applyAlignment="1" applyProtection="1">
      <alignment horizontal="center" wrapText="1"/>
    </xf>
    <xf numFmtId="4" fontId="8" fillId="3" borderId="10" xfId="1" applyNumberFormat="1" applyFont="1" applyFill="1" applyBorder="1" applyAlignment="1" applyProtection="1">
      <alignment horizontal="center" wrapText="1"/>
    </xf>
    <xf numFmtId="4" fontId="5" fillId="3" borderId="10" xfId="1" applyNumberFormat="1" applyFont="1" applyFill="1" applyBorder="1" applyAlignment="1" applyProtection="1">
      <alignment horizontal="center" wrapText="1"/>
    </xf>
    <xf numFmtId="0" fontId="17" fillId="0" borderId="0" xfId="0" applyFont="1" applyAlignment="1">
      <alignment vertical="center" wrapText="1"/>
    </xf>
    <xf numFmtId="0" fontId="19" fillId="4" borderId="1" xfId="0" applyFont="1" applyFill="1" applyBorder="1" applyAlignment="1">
      <alignment horizontal="center" vertical="center" wrapText="1"/>
    </xf>
    <xf numFmtId="4" fontId="19" fillId="4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171" fontId="19" fillId="0" borderId="1" xfId="0" applyNumberFormat="1" applyFont="1" applyBorder="1" applyAlignment="1">
      <alignment horizontal="right" vertical="center" wrapText="1"/>
    </xf>
    <xf numFmtId="172" fontId="20" fillId="0" borderId="1" xfId="0" applyNumberFormat="1" applyFont="1" applyBorder="1" applyAlignment="1">
      <alignment horizontal="center" vertical="center" wrapText="1"/>
    </xf>
    <xf numFmtId="172" fontId="19" fillId="0" borderId="1" xfId="0" applyNumberFormat="1" applyFont="1" applyBorder="1" applyAlignment="1">
      <alignment horizontal="center" vertical="center" wrapText="1"/>
    </xf>
  </cellXfs>
  <cellStyles count="3">
    <cellStyle name="Euro" xfId="2" xr:uid="{00000000-0005-0000-0000-000006000000}"/>
    <cellStyle name="Milliers" xfId="1" builtinId="3"/>
    <cellStyle name="Normal" xfId="0" builtinId="0"/>
  </cellStyles>
  <dxfs count="68"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  <dxf>
      <font>
        <strike val="0"/>
        <sz val="11"/>
        <color rgb="FFFFFFFF"/>
        <name val="Calibri"/>
        <family val="2"/>
        <charset val="1"/>
      </font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  <fill>
        <patternFill>
          <bgColor rgb="FFD9D9D9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F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C9211E"/>
      <rgbColor rgb="FF993366"/>
      <rgbColor rgb="FF333399"/>
      <rgbColor rgb="FF1C1C1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15"/>
  <sheetViews>
    <sheetView tabSelected="1" zoomScale="85" zoomScaleNormal="85" workbookViewId="0">
      <pane ySplit="3" topLeftCell="A67" activePane="bottomLeft" state="frozen"/>
      <selection pane="bottomLeft" activeCell="H111" sqref="H111"/>
    </sheetView>
  </sheetViews>
  <sheetFormatPr baseColWidth="10" defaultColWidth="9.7109375" defaultRowHeight="15"/>
  <cols>
    <col min="1" max="1" width="11.85546875" style="7" customWidth="1"/>
    <col min="2" max="2" width="47.5703125" style="8" customWidth="1"/>
    <col min="3" max="3" width="5.28515625" style="9" customWidth="1"/>
    <col min="4" max="5" width="10.140625" style="9" customWidth="1"/>
    <col min="6" max="6" width="10.140625" style="10" customWidth="1"/>
    <col min="7" max="8" width="13.140625" style="11" customWidth="1"/>
    <col min="9" max="1024" width="9.7109375" style="9"/>
  </cols>
  <sheetData>
    <row r="1" spans="1:8">
      <c r="A1" s="6" t="s">
        <v>0</v>
      </c>
      <c r="B1" s="6"/>
      <c r="C1" s="6"/>
      <c r="D1" s="6"/>
      <c r="E1" s="6"/>
      <c r="F1" s="6"/>
      <c r="G1" s="6"/>
      <c r="H1" s="6"/>
    </row>
    <row r="2" spans="1:8" ht="25.5">
      <c r="A2" s="12" t="s">
        <v>1</v>
      </c>
      <c r="B2" s="12" t="s">
        <v>2</v>
      </c>
      <c r="C2" s="12" t="s">
        <v>3</v>
      </c>
      <c r="D2" s="13" t="s">
        <v>4</v>
      </c>
      <c r="E2" s="13" t="s">
        <v>5</v>
      </c>
      <c r="F2" s="13" t="s">
        <v>6</v>
      </c>
      <c r="G2" s="14" t="s">
        <v>7</v>
      </c>
      <c r="H2" s="12" t="s">
        <v>8</v>
      </c>
    </row>
    <row r="3" spans="1:8">
      <c r="A3" s="15"/>
      <c r="B3" s="16"/>
      <c r="C3" s="17"/>
      <c r="D3" s="17"/>
      <c r="E3" s="17"/>
      <c r="F3" s="18"/>
      <c r="G3" s="19"/>
      <c r="H3" s="20"/>
    </row>
    <row r="4" spans="1:8">
      <c r="A4" s="21"/>
      <c r="B4" s="12" t="s">
        <v>9</v>
      </c>
      <c r="C4" s="22"/>
      <c r="D4" s="22"/>
      <c r="E4" s="22"/>
      <c r="F4" s="23"/>
      <c r="G4" s="24"/>
      <c r="H4" s="25"/>
    </row>
    <row r="5" spans="1:8">
      <c r="A5" s="15"/>
      <c r="B5" s="26"/>
      <c r="C5" s="27"/>
      <c r="D5" s="27"/>
      <c r="E5" s="27"/>
      <c r="F5" s="28"/>
      <c r="G5" s="29"/>
      <c r="H5" s="30"/>
    </row>
    <row r="6" spans="1:8">
      <c r="A6" s="31" t="s">
        <v>10</v>
      </c>
      <c r="B6" s="32" t="s">
        <v>11</v>
      </c>
      <c r="C6" s="33" t="s">
        <v>12</v>
      </c>
      <c r="D6" s="33">
        <v>1</v>
      </c>
      <c r="E6" s="33">
        <v>1</v>
      </c>
      <c r="F6" s="34">
        <f>D6+E6</f>
        <v>2</v>
      </c>
      <c r="G6" s="35"/>
      <c r="H6" s="36">
        <f>ROUND($F6*G6,2)</f>
        <v>0</v>
      </c>
    </row>
    <row r="7" spans="1:8">
      <c r="A7" s="15"/>
      <c r="B7" s="16"/>
      <c r="C7" s="27"/>
      <c r="D7" s="27"/>
      <c r="E7" s="27"/>
      <c r="F7" s="28"/>
      <c r="G7" s="37"/>
      <c r="H7" s="38"/>
    </row>
    <row r="8" spans="1:8">
      <c r="A8" s="15"/>
      <c r="B8" s="39" t="s">
        <v>13</v>
      </c>
      <c r="C8" s="27"/>
      <c r="D8" s="27"/>
      <c r="E8" s="27"/>
      <c r="F8" s="28"/>
      <c r="G8" s="37"/>
      <c r="H8" s="40">
        <f>SUM(H5:H7)</f>
        <v>0</v>
      </c>
    </row>
    <row r="9" spans="1:8">
      <c r="A9" s="15"/>
      <c r="B9" s="16"/>
      <c r="C9" s="17"/>
      <c r="D9" s="17"/>
      <c r="E9" s="17"/>
      <c r="F9" s="18"/>
      <c r="G9" s="41"/>
      <c r="H9" s="20"/>
    </row>
    <row r="10" spans="1:8">
      <c r="A10" s="21"/>
      <c r="B10" s="12" t="s">
        <v>14</v>
      </c>
      <c r="C10" s="22"/>
      <c r="D10" s="22"/>
      <c r="E10" s="22"/>
      <c r="F10" s="22"/>
      <c r="G10" s="21"/>
      <c r="H10" s="22"/>
    </row>
    <row r="11" spans="1:8">
      <c r="A11" s="15"/>
      <c r="B11" s="26"/>
      <c r="C11" s="27"/>
      <c r="D11" s="27"/>
      <c r="E11" s="27"/>
      <c r="F11" s="28"/>
      <c r="G11" s="42"/>
      <c r="H11" s="30"/>
    </row>
    <row r="12" spans="1:8">
      <c r="A12" s="31" t="s">
        <v>15</v>
      </c>
      <c r="B12" s="32" t="s">
        <v>16</v>
      </c>
      <c r="C12" s="33" t="s">
        <v>17</v>
      </c>
      <c r="D12" s="34">
        <v>1</v>
      </c>
      <c r="E12" s="33">
        <v>1</v>
      </c>
      <c r="F12" s="34">
        <f>D12+E12</f>
        <v>2</v>
      </c>
      <c r="G12" s="35"/>
      <c r="H12" s="36">
        <f>ROUND($F12*G12,2)</f>
        <v>0</v>
      </c>
    </row>
    <row r="13" spans="1:8" ht="25.5">
      <c r="A13" s="31" t="s">
        <v>18</v>
      </c>
      <c r="B13" s="32" t="s">
        <v>19</v>
      </c>
      <c r="C13" s="33" t="s">
        <v>17</v>
      </c>
      <c r="D13" s="34">
        <v>1</v>
      </c>
      <c r="E13" s="33">
        <v>1</v>
      </c>
      <c r="F13" s="34">
        <f>D13+E13</f>
        <v>2</v>
      </c>
      <c r="G13" s="35"/>
      <c r="H13" s="36">
        <f>ROUND($F13*G13,2)</f>
        <v>0</v>
      </c>
    </row>
    <row r="14" spans="1:8">
      <c r="A14" s="31" t="s">
        <v>20</v>
      </c>
      <c r="B14" s="32" t="s">
        <v>21</v>
      </c>
      <c r="C14" s="33" t="s">
        <v>22</v>
      </c>
      <c r="D14" s="33">
        <v>3280</v>
      </c>
      <c r="E14" s="33">
        <v>2765</v>
      </c>
      <c r="F14" s="34">
        <f>D14+E14</f>
        <v>6045</v>
      </c>
      <c r="G14" s="35"/>
      <c r="H14" s="36">
        <f>ROUND($F14*G14,2)</f>
        <v>0</v>
      </c>
    </row>
    <row r="15" spans="1:8">
      <c r="A15" s="31" t="s">
        <v>23</v>
      </c>
      <c r="B15" s="32" t="s">
        <v>24</v>
      </c>
      <c r="C15" s="33" t="s">
        <v>3</v>
      </c>
      <c r="D15" s="33">
        <v>14</v>
      </c>
      <c r="E15" s="43">
        <f>SUM(E29:E33)</f>
        <v>20</v>
      </c>
      <c r="F15" s="34">
        <f>D15+E15</f>
        <v>34</v>
      </c>
      <c r="G15" s="35"/>
      <c r="H15" s="36">
        <f>ROUND($F15*G15,2)</f>
        <v>0</v>
      </c>
    </row>
    <row r="16" spans="1:8">
      <c r="A16" s="31" t="s">
        <v>25</v>
      </c>
      <c r="B16" s="32" t="s">
        <v>26</v>
      </c>
      <c r="C16" s="33" t="s">
        <v>3</v>
      </c>
      <c r="D16" s="33">
        <v>22</v>
      </c>
      <c r="E16" s="43">
        <f>SUM(E35:E42)</f>
        <v>16</v>
      </c>
      <c r="F16" s="34">
        <f>D16+E16</f>
        <v>38</v>
      </c>
      <c r="G16" s="35"/>
      <c r="H16" s="36">
        <f>ROUND($F16*G16,2)</f>
        <v>0</v>
      </c>
    </row>
    <row r="17" spans="1:14" s="46" customFormat="1">
      <c r="A17" s="44" t="s">
        <v>27</v>
      </c>
      <c r="B17" s="32" t="s">
        <v>28</v>
      </c>
      <c r="C17" s="45"/>
      <c r="D17" s="45"/>
      <c r="E17" s="45"/>
      <c r="F17" s="45"/>
      <c r="G17" s="45"/>
      <c r="H17" s="45"/>
      <c r="I17" s="9"/>
      <c r="J17" s="9"/>
      <c r="K17" s="9"/>
      <c r="L17" s="9"/>
      <c r="M17" s="9"/>
      <c r="N17" s="9"/>
    </row>
    <row r="18" spans="1:14" s="46" customFormat="1" ht="25.5">
      <c r="A18" s="44" t="s">
        <v>29</v>
      </c>
      <c r="B18" s="32" t="s">
        <v>30</v>
      </c>
      <c r="C18" s="45" t="s">
        <v>31</v>
      </c>
      <c r="D18" s="33"/>
      <c r="E18" s="33"/>
      <c r="F18" s="34">
        <f>D18+E18</f>
        <v>0</v>
      </c>
      <c r="G18" s="35"/>
      <c r="H18" s="36">
        <f>ROUND($F18*G18,2)</f>
        <v>0</v>
      </c>
      <c r="I18" s="9"/>
      <c r="J18" s="9"/>
      <c r="K18" s="9"/>
      <c r="L18" s="9"/>
      <c r="M18" s="9"/>
      <c r="N18" s="9"/>
    </row>
    <row r="19" spans="1:14" s="46" customFormat="1" ht="25.5">
      <c r="A19" s="44" t="s">
        <v>32</v>
      </c>
      <c r="B19" s="32" t="s">
        <v>33</v>
      </c>
      <c r="C19" s="45" t="s">
        <v>31</v>
      </c>
      <c r="D19" s="33">
        <v>784</v>
      </c>
      <c r="E19" s="33">
        <v>697</v>
      </c>
      <c r="F19" s="34">
        <f>D19+E19</f>
        <v>1481</v>
      </c>
      <c r="G19" s="35"/>
      <c r="H19" s="36">
        <f>ROUND($F19*G19,2)</f>
        <v>0</v>
      </c>
      <c r="I19" s="9"/>
      <c r="J19" s="9"/>
      <c r="K19" s="9"/>
      <c r="L19" s="9"/>
      <c r="M19" s="9"/>
      <c r="N19" s="9"/>
    </row>
    <row r="20" spans="1:14" ht="25.5">
      <c r="A20" s="31" t="s">
        <v>34</v>
      </c>
      <c r="B20" s="32" t="s">
        <v>35</v>
      </c>
      <c r="C20" s="33" t="s">
        <v>3</v>
      </c>
      <c r="D20" s="33">
        <v>14</v>
      </c>
      <c r="E20" s="34">
        <f>E15</f>
        <v>20</v>
      </c>
      <c r="F20" s="34">
        <f>D20+E20</f>
        <v>34</v>
      </c>
      <c r="G20" s="35"/>
      <c r="H20" s="36">
        <f>ROUND($F20*G20,2)</f>
        <v>0</v>
      </c>
    </row>
    <row r="21" spans="1:14" ht="25.5">
      <c r="A21" s="31" t="s">
        <v>36</v>
      </c>
      <c r="B21" s="32" t="s">
        <v>37</v>
      </c>
      <c r="C21" s="33" t="s">
        <v>22</v>
      </c>
      <c r="D21" s="33">
        <v>2760</v>
      </c>
      <c r="E21" s="33">
        <v>2765</v>
      </c>
      <c r="F21" s="34">
        <f>D21+E21</f>
        <v>5525</v>
      </c>
      <c r="G21" s="35"/>
      <c r="H21" s="36">
        <f>ROUND($F21*G21,2)</f>
        <v>0</v>
      </c>
    </row>
    <row r="22" spans="1:14" ht="25.5">
      <c r="A22" s="31" t="s">
        <v>38</v>
      </c>
      <c r="B22" s="32" t="s">
        <v>39</v>
      </c>
      <c r="C22" s="33" t="s">
        <v>40</v>
      </c>
      <c r="D22" s="43">
        <f>(D15*4+D16)*10/100*1.5</f>
        <v>11.7</v>
      </c>
      <c r="E22" s="43">
        <f>(E15*4+E16)*10/100*1.5</f>
        <v>14.399999999999999</v>
      </c>
      <c r="F22" s="34">
        <f>D22+E22</f>
        <v>26.099999999999998</v>
      </c>
      <c r="G22" s="35"/>
      <c r="H22" s="36">
        <f>ROUND($F22*G22,2)</f>
        <v>0</v>
      </c>
    </row>
    <row r="23" spans="1:14">
      <c r="A23" s="15"/>
      <c r="B23" s="16"/>
      <c r="C23" s="27"/>
      <c r="D23" s="27"/>
      <c r="E23" s="27"/>
      <c r="F23" s="28"/>
      <c r="G23" s="28"/>
      <c r="H23" s="38"/>
    </row>
    <row r="24" spans="1:14">
      <c r="A24" s="15"/>
      <c r="B24" s="39" t="s">
        <v>41</v>
      </c>
      <c r="C24" s="27"/>
      <c r="D24" s="27"/>
      <c r="E24" s="27"/>
      <c r="F24" s="28"/>
      <c r="G24" s="28"/>
      <c r="H24" s="40">
        <f>SUM(H11:H23)</f>
        <v>0</v>
      </c>
    </row>
    <row r="25" spans="1:14">
      <c r="A25" s="15"/>
      <c r="B25" s="16"/>
      <c r="C25" s="17"/>
      <c r="D25" s="17"/>
      <c r="E25" s="17"/>
      <c r="F25" s="18"/>
      <c r="G25" s="19"/>
      <c r="H25" s="20"/>
    </row>
    <row r="26" spans="1:14">
      <c r="A26" s="21"/>
      <c r="B26" s="12" t="s">
        <v>42</v>
      </c>
      <c r="C26" s="22"/>
      <c r="D26" s="22"/>
      <c r="E26" s="22"/>
      <c r="F26" s="22"/>
      <c r="G26" s="21"/>
      <c r="H26" s="22"/>
    </row>
    <row r="27" spans="1:14">
      <c r="A27" s="15"/>
      <c r="B27" s="26"/>
      <c r="C27" s="27"/>
      <c r="D27" s="27"/>
      <c r="E27" s="27"/>
      <c r="F27" s="28"/>
      <c r="G27" s="29"/>
      <c r="H27" s="30"/>
    </row>
    <row r="28" spans="1:14" ht="15.75">
      <c r="A28" s="47"/>
      <c r="B28" s="48" t="s">
        <v>43</v>
      </c>
      <c r="C28" s="49"/>
      <c r="D28" s="49"/>
      <c r="E28" s="49"/>
      <c r="F28" s="50"/>
      <c r="G28" s="51"/>
      <c r="H28" s="51"/>
    </row>
    <row r="29" spans="1:14">
      <c r="A29" s="52" t="s">
        <v>44</v>
      </c>
      <c r="B29" s="53" t="s">
        <v>45</v>
      </c>
      <c r="C29" s="54" t="s">
        <v>3</v>
      </c>
      <c r="D29" s="54"/>
      <c r="E29" s="54"/>
      <c r="F29" s="34">
        <f>D29+E29</f>
        <v>0</v>
      </c>
      <c r="G29" s="35"/>
      <c r="H29" s="36">
        <f>ROUND($F29*G29,2)</f>
        <v>0</v>
      </c>
    </row>
    <row r="30" spans="1:14">
      <c r="A30" s="52" t="s">
        <v>46</v>
      </c>
      <c r="B30" s="53" t="s">
        <v>47</v>
      </c>
      <c r="C30" s="54" t="s">
        <v>3</v>
      </c>
      <c r="D30" s="54"/>
      <c r="E30" s="54">
        <v>7</v>
      </c>
      <c r="F30" s="34">
        <f>D30+E30</f>
        <v>7</v>
      </c>
      <c r="G30" s="35"/>
      <c r="H30" s="36">
        <f>ROUND($F30*G30,2)</f>
        <v>0</v>
      </c>
    </row>
    <row r="31" spans="1:14">
      <c r="A31" s="52" t="s">
        <v>48</v>
      </c>
      <c r="B31" s="53" t="s">
        <v>49</v>
      </c>
      <c r="C31" s="54" t="s">
        <v>3</v>
      </c>
      <c r="D31" s="54"/>
      <c r="E31" s="54">
        <v>7</v>
      </c>
      <c r="F31" s="34">
        <f>D31+E31</f>
        <v>7</v>
      </c>
      <c r="G31" s="35"/>
      <c r="H31" s="36">
        <f>ROUND($F31*G31,2)</f>
        <v>0</v>
      </c>
    </row>
    <row r="32" spans="1:14">
      <c r="A32" s="52" t="s">
        <v>50</v>
      </c>
      <c r="B32" s="53" t="s">
        <v>51</v>
      </c>
      <c r="C32" s="54" t="s">
        <v>3</v>
      </c>
      <c r="D32" s="54">
        <v>5</v>
      </c>
      <c r="E32" s="54"/>
      <c r="F32" s="34">
        <f>D32+E32</f>
        <v>5</v>
      </c>
      <c r="G32" s="35"/>
      <c r="H32" s="36">
        <f>ROUND($F32*G32,2)</f>
        <v>0</v>
      </c>
    </row>
    <row r="33" spans="1:8">
      <c r="A33" s="52" t="s">
        <v>52</v>
      </c>
      <c r="B33" s="53" t="s">
        <v>53</v>
      </c>
      <c r="C33" s="54" t="s">
        <v>3</v>
      </c>
      <c r="D33" s="54">
        <v>5</v>
      </c>
      <c r="E33" s="54">
        <v>6</v>
      </c>
      <c r="F33" s="34">
        <f>D33+E33</f>
        <v>11</v>
      </c>
      <c r="G33" s="35"/>
      <c r="H33" s="36">
        <f>ROUND($F33*G33,2)</f>
        <v>0</v>
      </c>
    </row>
    <row r="34" spans="1:8" ht="15.75">
      <c r="A34" s="47"/>
      <c r="B34" s="48" t="s">
        <v>54</v>
      </c>
      <c r="C34" s="49"/>
      <c r="D34" s="49"/>
      <c r="E34" s="49"/>
      <c r="F34" s="34"/>
      <c r="G34" s="51"/>
      <c r="H34" s="51"/>
    </row>
    <row r="35" spans="1:8">
      <c r="A35" s="52" t="s">
        <v>55</v>
      </c>
      <c r="B35" s="53" t="s">
        <v>56</v>
      </c>
      <c r="C35" s="54" t="s">
        <v>3</v>
      </c>
      <c r="D35" s="54"/>
      <c r="E35" s="54"/>
      <c r="F35" s="34">
        <f t="shared" ref="F35:F42" si="0">D35+E35</f>
        <v>0</v>
      </c>
      <c r="G35" s="35"/>
      <c r="H35" s="36">
        <f t="shared" ref="H35:H42" si="1">ROUND($F35*G35,2)</f>
        <v>0</v>
      </c>
    </row>
    <row r="36" spans="1:8">
      <c r="A36" s="52" t="s">
        <v>57</v>
      </c>
      <c r="B36" s="53" t="s">
        <v>58</v>
      </c>
      <c r="C36" s="54" t="s">
        <v>3</v>
      </c>
      <c r="D36" s="54"/>
      <c r="E36" s="54"/>
      <c r="F36" s="34">
        <f t="shared" si="0"/>
        <v>0</v>
      </c>
      <c r="G36" s="35"/>
      <c r="H36" s="36">
        <f t="shared" si="1"/>
        <v>0</v>
      </c>
    </row>
    <row r="37" spans="1:8">
      <c r="A37" s="52" t="s">
        <v>59</v>
      </c>
      <c r="B37" s="53" t="s">
        <v>60</v>
      </c>
      <c r="C37" s="54" t="s">
        <v>3</v>
      </c>
      <c r="D37" s="54">
        <v>8</v>
      </c>
      <c r="E37" s="54">
        <v>6</v>
      </c>
      <c r="F37" s="34">
        <f t="shared" si="0"/>
        <v>14</v>
      </c>
      <c r="G37" s="35"/>
      <c r="H37" s="36">
        <f t="shared" si="1"/>
        <v>0</v>
      </c>
    </row>
    <row r="38" spans="1:8">
      <c r="A38" s="52" t="s">
        <v>61</v>
      </c>
      <c r="B38" s="53" t="s">
        <v>62</v>
      </c>
      <c r="C38" s="54" t="s">
        <v>3</v>
      </c>
      <c r="D38" s="54">
        <v>7</v>
      </c>
      <c r="E38" s="54">
        <v>5</v>
      </c>
      <c r="F38" s="34">
        <f t="shared" si="0"/>
        <v>12</v>
      </c>
      <c r="G38" s="35"/>
      <c r="H38" s="36">
        <f t="shared" si="1"/>
        <v>0</v>
      </c>
    </row>
    <row r="39" spans="1:8">
      <c r="A39" s="52" t="s">
        <v>63</v>
      </c>
      <c r="B39" s="53" t="s">
        <v>64</v>
      </c>
      <c r="C39" s="54" t="s">
        <v>3</v>
      </c>
      <c r="D39" s="54"/>
      <c r="E39" s="54"/>
      <c r="F39" s="34">
        <f t="shared" si="0"/>
        <v>0</v>
      </c>
      <c r="G39" s="35"/>
      <c r="H39" s="36">
        <f t="shared" si="1"/>
        <v>0</v>
      </c>
    </row>
    <row r="40" spans="1:8">
      <c r="A40" s="52" t="s">
        <v>65</v>
      </c>
      <c r="B40" s="53" t="s">
        <v>66</v>
      </c>
      <c r="C40" s="54" t="s">
        <v>3</v>
      </c>
      <c r="D40" s="54"/>
      <c r="E40" s="54">
        <v>5</v>
      </c>
      <c r="F40" s="34">
        <f t="shared" si="0"/>
        <v>5</v>
      </c>
      <c r="G40" s="35"/>
      <c r="H40" s="36">
        <f t="shared" si="1"/>
        <v>0</v>
      </c>
    </row>
    <row r="41" spans="1:8">
      <c r="A41" s="52" t="s">
        <v>67</v>
      </c>
      <c r="B41" s="53" t="s">
        <v>68</v>
      </c>
      <c r="C41" s="54" t="s">
        <v>3</v>
      </c>
      <c r="D41" s="54">
        <v>7</v>
      </c>
      <c r="E41" s="54"/>
      <c r="F41" s="34">
        <f t="shared" si="0"/>
        <v>7</v>
      </c>
      <c r="G41" s="35"/>
      <c r="H41" s="36">
        <f t="shared" si="1"/>
        <v>0</v>
      </c>
    </row>
    <row r="42" spans="1:8">
      <c r="A42" s="52" t="s">
        <v>69</v>
      </c>
      <c r="B42" s="53" t="s">
        <v>70</v>
      </c>
      <c r="C42" s="54" t="s">
        <v>3</v>
      </c>
      <c r="D42" s="54"/>
      <c r="E42" s="54"/>
      <c r="F42" s="34">
        <f t="shared" si="0"/>
        <v>0</v>
      </c>
      <c r="G42" s="35"/>
      <c r="H42" s="36">
        <f t="shared" si="1"/>
        <v>0</v>
      </c>
    </row>
    <row r="43" spans="1:8" ht="15.75">
      <c r="A43" s="55"/>
      <c r="B43" s="56" t="s">
        <v>71</v>
      </c>
      <c r="C43" s="57"/>
      <c r="D43" s="57"/>
      <c r="E43" s="57"/>
      <c r="F43" s="34"/>
      <c r="G43" s="58"/>
      <c r="H43" s="58"/>
    </row>
    <row r="44" spans="1:8">
      <c r="A44" s="52" t="s">
        <v>72</v>
      </c>
      <c r="B44" s="53" t="s">
        <v>73</v>
      </c>
      <c r="C44" s="54" t="s">
        <v>3</v>
      </c>
      <c r="D44" s="54">
        <v>358</v>
      </c>
      <c r="E44" s="54">
        <v>575</v>
      </c>
      <c r="F44" s="34">
        <f t="shared" ref="F44:F53" si="2">D44+E44</f>
        <v>933</v>
      </c>
      <c r="G44" s="35"/>
      <c r="H44" s="36">
        <f t="shared" ref="H44:H53" si="3">ROUND($F44*G44,2)</f>
        <v>0</v>
      </c>
    </row>
    <row r="45" spans="1:8">
      <c r="A45" s="52" t="s">
        <v>74</v>
      </c>
      <c r="B45" s="53" t="s">
        <v>75</v>
      </c>
      <c r="C45" s="54" t="s">
        <v>3</v>
      </c>
      <c r="D45" s="54">
        <v>358</v>
      </c>
      <c r="E45" s="54">
        <v>575</v>
      </c>
      <c r="F45" s="34">
        <f t="shared" si="2"/>
        <v>933</v>
      </c>
      <c r="G45" s="35"/>
      <c r="H45" s="36">
        <f t="shared" si="3"/>
        <v>0</v>
      </c>
    </row>
    <row r="46" spans="1:8">
      <c r="A46" s="52" t="s">
        <v>76</v>
      </c>
      <c r="B46" s="53" t="s">
        <v>77</v>
      </c>
      <c r="C46" s="54" t="s">
        <v>3</v>
      </c>
      <c r="D46" s="54">
        <v>800</v>
      </c>
      <c r="E46" s="54">
        <v>865</v>
      </c>
      <c r="F46" s="34">
        <f t="shared" si="2"/>
        <v>1665</v>
      </c>
      <c r="G46" s="35"/>
      <c r="H46" s="36">
        <f t="shared" si="3"/>
        <v>0</v>
      </c>
    </row>
    <row r="47" spans="1:8">
      <c r="A47" s="52" t="s">
        <v>78</v>
      </c>
      <c r="B47" s="53" t="s">
        <v>79</v>
      </c>
      <c r="C47" s="54" t="s">
        <v>3</v>
      </c>
      <c r="D47" s="54"/>
      <c r="E47" s="54"/>
      <c r="F47" s="34">
        <f t="shared" si="2"/>
        <v>0</v>
      </c>
      <c r="G47" s="35"/>
      <c r="H47" s="36">
        <f t="shared" si="3"/>
        <v>0</v>
      </c>
    </row>
    <row r="48" spans="1:8">
      <c r="A48" s="52" t="s">
        <v>80</v>
      </c>
      <c r="B48" s="53" t="s">
        <v>81</v>
      </c>
      <c r="C48" s="54" t="s">
        <v>3</v>
      </c>
      <c r="D48" s="54"/>
      <c r="E48" s="54"/>
      <c r="F48" s="34">
        <f t="shared" si="2"/>
        <v>0</v>
      </c>
      <c r="G48" s="35"/>
      <c r="H48" s="36">
        <f t="shared" si="3"/>
        <v>0</v>
      </c>
    </row>
    <row r="49" spans="1:8">
      <c r="A49" s="52" t="s">
        <v>82</v>
      </c>
      <c r="B49" s="53" t="s">
        <v>83</v>
      </c>
      <c r="C49" s="54" t="s">
        <v>3</v>
      </c>
      <c r="D49" s="54">
        <v>1145</v>
      </c>
      <c r="E49" s="54"/>
      <c r="F49" s="34">
        <f t="shared" si="2"/>
        <v>1145</v>
      </c>
      <c r="G49" s="35"/>
      <c r="H49" s="36">
        <f t="shared" si="3"/>
        <v>0</v>
      </c>
    </row>
    <row r="50" spans="1:8">
      <c r="A50" s="52" t="s">
        <v>84</v>
      </c>
      <c r="B50" s="53" t="s">
        <v>85</v>
      </c>
      <c r="C50" s="54" t="s">
        <v>3</v>
      </c>
      <c r="D50" s="54">
        <v>1145</v>
      </c>
      <c r="E50" s="54"/>
      <c r="F50" s="34">
        <f t="shared" si="2"/>
        <v>1145</v>
      </c>
      <c r="G50" s="35"/>
      <c r="H50" s="36">
        <f t="shared" si="3"/>
        <v>0</v>
      </c>
    </row>
    <row r="51" spans="1:8">
      <c r="A51" s="52" t="s">
        <v>86</v>
      </c>
      <c r="B51" s="53" t="s">
        <v>87</v>
      </c>
      <c r="C51" s="54" t="s">
        <v>3</v>
      </c>
      <c r="D51" s="54"/>
      <c r="E51" s="54"/>
      <c r="F51" s="34">
        <f t="shared" si="2"/>
        <v>0</v>
      </c>
      <c r="G51" s="35"/>
      <c r="H51" s="36">
        <f t="shared" si="3"/>
        <v>0</v>
      </c>
    </row>
    <row r="52" spans="1:8">
      <c r="A52" s="52" t="s">
        <v>88</v>
      </c>
      <c r="B52" s="53" t="s">
        <v>89</v>
      </c>
      <c r="C52" s="54" t="s">
        <v>3</v>
      </c>
      <c r="D52" s="54"/>
      <c r="E52" s="54"/>
      <c r="F52" s="34">
        <f t="shared" si="2"/>
        <v>0</v>
      </c>
      <c r="G52" s="35"/>
      <c r="H52" s="36">
        <f t="shared" si="3"/>
        <v>0</v>
      </c>
    </row>
    <row r="53" spans="1:8">
      <c r="A53" s="52" t="s">
        <v>90</v>
      </c>
      <c r="B53" s="53" t="s">
        <v>91</v>
      </c>
      <c r="C53" s="54" t="s">
        <v>3</v>
      </c>
      <c r="D53" s="54"/>
      <c r="E53" s="54"/>
      <c r="F53" s="34">
        <f t="shared" si="2"/>
        <v>0</v>
      </c>
      <c r="G53" s="35"/>
      <c r="H53" s="36">
        <f t="shared" si="3"/>
        <v>0</v>
      </c>
    </row>
    <row r="54" spans="1:8" ht="15.75">
      <c r="A54" s="47"/>
      <c r="B54" s="48" t="s">
        <v>92</v>
      </c>
      <c r="C54" s="49"/>
      <c r="D54" s="49"/>
      <c r="E54" s="49"/>
      <c r="F54" s="34"/>
      <c r="G54" s="51"/>
      <c r="H54" s="51"/>
    </row>
    <row r="55" spans="1:8">
      <c r="A55" s="52" t="s">
        <v>93</v>
      </c>
      <c r="B55" s="53" t="s">
        <v>94</v>
      </c>
      <c r="C55" s="54" t="s">
        <v>3</v>
      </c>
      <c r="D55" s="54">
        <v>1920</v>
      </c>
      <c r="E55" s="54"/>
      <c r="F55" s="34">
        <f>D55+E55</f>
        <v>1920</v>
      </c>
      <c r="G55" s="35"/>
      <c r="H55" s="36">
        <f>ROUND($F55*G55,2)</f>
        <v>0</v>
      </c>
    </row>
    <row r="56" spans="1:8">
      <c r="A56" s="52" t="s">
        <v>95</v>
      </c>
      <c r="B56" s="53" t="s">
        <v>96</v>
      </c>
      <c r="C56" s="54" t="s">
        <v>3</v>
      </c>
      <c r="D56" s="54"/>
      <c r="E56" s="54"/>
      <c r="F56" s="34">
        <f>D56+E56</f>
        <v>0</v>
      </c>
      <c r="G56" s="35"/>
      <c r="H56" s="36">
        <f>ROUND($F56*G56,2)</f>
        <v>0</v>
      </c>
    </row>
    <row r="57" spans="1:8">
      <c r="A57" s="52" t="s">
        <v>97</v>
      </c>
      <c r="B57" s="53" t="s">
        <v>98</v>
      </c>
      <c r="C57" s="54" t="s">
        <v>3</v>
      </c>
      <c r="D57" s="54">
        <v>1200</v>
      </c>
      <c r="E57" s="54">
        <v>3000</v>
      </c>
      <c r="F57" s="34">
        <f>D57+E57</f>
        <v>4200</v>
      </c>
      <c r="G57" s="35"/>
      <c r="H57" s="36">
        <f>ROUND($F57*G57,2)</f>
        <v>0</v>
      </c>
    </row>
    <row r="58" spans="1:8">
      <c r="A58" s="52" t="s">
        <v>99</v>
      </c>
      <c r="B58" s="53" t="s">
        <v>100</v>
      </c>
      <c r="C58" s="54" t="s">
        <v>3</v>
      </c>
      <c r="D58" s="54"/>
      <c r="E58" s="54"/>
      <c r="F58" s="34">
        <f>D58+E58</f>
        <v>0</v>
      </c>
      <c r="G58" s="35"/>
      <c r="H58" s="36">
        <f>ROUND($F58*G58,2)</f>
        <v>0</v>
      </c>
    </row>
    <row r="59" spans="1:8">
      <c r="A59" s="15"/>
      <c r="B59" s="16"/>
      <c r="C59" s="27"/>
      <c r="D59" s="27"/>
      <c r="E59" s="27"/>
      <c r="F59" s="28"/>
      <c r="G59" s="28"/>
      <c r="H59" s="59"/>
    </row>
    <row r="60" spans="1:8">
      <c r="A60" s="15"/>
      <c r="B60" s="39" t="s">
        <v>101</v>
      </c>
      <c r="C60" s="27"/>
      <c r="D60" s="27"/>
      <c r="E60" s="27"/>
      <c r="F60" s="28"/>
      <c r="G60" s="28"/>
      <c r="H60" s="40">
        <f>SUM(H29:H58)</f>
        <v>0</v>
      </c>
    </row>
    <row r="61" spans="1:8">
      <c r="A61" s="60"/>
      <c r="B61" s="61"/>
      <c r="C61" s="62"/>
      <c r="D61" s="62"/>
      <c r="E61" s="62"/>
      <c r="F61" s="63"/>
      <c r="G61" s="64"/>
      <c r="H61" s="65"/>
    </row>
    <row r="62" spans="1:8">
      <c r="A62" s="21" t="s">
        <v>102</v>
      </c>
      <c r="B62" s="12" t="s">
        <v>103</v>
      </c>
      <c r="C62" s="22"/>
      <c r="D62" s="22"/>
      <c r="E62" s="22"/>
      <c r="F62" s="22"/>
      <c r="G62" s="21"/>
      <c r="H62" s="22"/>
    </row>
    <row r="63" spans="1:8">
      <c r="A63" s="31" t="s">
        <v>104</v>
      </c>
      <c r="B63" s="32" t="s">
        <v>105</v>
      </c>
      <c r="C63" s="33" t="s">
        <v>3</v>
      </c>
      <c r="D63" s="66">
        <f>SUM(D29:D33)</f>
        <v>10</v>
      </c>
      <c r="E63" s="66">
        <f>SUM(E29:E33)</f>
        <v>20</v>
      </c>
      <c r="F63" s="34">
        <f>D63+E63</f>
        <v>30</v>
      </c>
      <c r="G63" s="35"/>
      <c r="H63" s="36">
        <f t="shared" ref="H63:H68" si="4">ROUND($F63*G63,2)</f>
        <v>0</v>
      </c>
    </row>
    <row r="64" spans="1:8">
      <c r="A64" s="31" t="s">
        <v>106</v>
      </c>
      <c r="B64" s="32" t="s">
        <v>107</v>
      </c>
      <c r="C64" s="33" t="s">
        <v>3</v>
      </c>
      <c r="D64" s="66">
        <f>D63</f>
        <v>10</v>
      </c>
      <c r="E64" s="66">
        <f>E63</f>
        <v>20</v>
      </c>
      <c r="F64" s="34">
        <f>D64+E64</f>
        <v>30</v>
      </c>
      <c r="G64" s="35"/>
      <c r="H64" s="36">
        <f t="shared" si="4"/>
        <v>0</v>
      </c>
    </row>
    <row r="65" spans="1:8" ht="25.5">
      <c r="A65" s="31" t="s">
        <v>108</v>
      </c>
      <c r="B65" s="32" t="s">
        <v>109</v>
      </c>
      <c r="C65" s="33" t="s">
        <v>3</v>
      </c>
      <c r="D65" s="66">
        <f>SUM(D35:D42)</f>
        <v>22</v>
      </c>
      <c r="E65" s="66">
        <f>SUM(E35:E42)</f>
        <v>16</v>
      </c>
      <c r="F65" s="34">
        <f>D65+E65</f>
        <v>38</v>
      </c>
      <c r="G65" s="35"/>
      <c r="H65" s="36">
        <f t="shared" si="4"/>
        <v>0</v>
      </c>
    </row>
    <row r="66" spans="1:8">
      <c r="A66" s="31" t="s">
        <v>110</v>
      </c>
      <c r="B66" s="32" t="s">
        <v>107</v>
      </c>
      <c r="C66" s="33" t="s">
        <v>3</v>
      </c>
      <c r="D66" s="66">
        <f>SUM(D36:D43)</f>
        <v>22</v>
      </c>
      <c r="E66" s="66">
        <f>SUM(E36:E43)</f>
        <v>16</v>
      </c>
      <c r="F66" s="34">
        <f>D66+E66</f>
        <v>38</v>
      </c>
      <c r="G66" s="35"/>
      <c r="H66" s="36">
        <f t="shared" si="4"/>
        <v>0</v>
      </c>
    </row>
    <row r="67" spans="1:8">
      <c r="A67" s="31" t="s">
        <v>111</v>
      </c>
      <c r="B67" s="32" t="s">
        <v>112</v>
      </c>
      <c r="C67" s="33" t="s">
        <v>3</v>
      </c>
      <c r="D67" s="66">
        <f>SUM(D44:D58)</f>
        <v>6926</v>
      </c>
      <c r="E67" s="66">
        <f>SUM(E44:E58)</f>
        <v>5015</v>
      </c>
      <c r="F67" s="34">
        <f>D67+E67</f>
        <v>11941</v>
      </c>
      <c r="G67" s="35"/>
      <c r="H67" s="36">
        <f t="shared" si="4"/>
        <v>0</v>
      </c>
    </row>
    <row r="68" spans="1:8">
      <c r="A68" s="31" t="s">
        <v>113</v>
      </c>
      <c r="B68" s="32" t="s">
        <v>114</v>
      </c>
      <c r="C68" s="33" t="s">
        <v>3</v>
      </c>
      <c r="D68" s="66">
        <v>6926</v>
      </c>
      <c r="E68" s="66">
        <v>5015</v>
      </c>
      <c r="F68" s="34">
        <v>11491</v>
      </c>
      <c r="G68" s="35"/>
      <c r="H68" s="36">
        <f t="shared" si="4"/>
        <v>0</v>
      </c>
    </row>
    <row r="69" spans="1:8">
      <c r="A69" s="15"/>
      <c r="B69" s="16"/>
      <c r="C69" s="27"/>
      <c r="D69" s="27"/>
      <c r="E69" s="27"/>
      <c r="F69" s="28"/>
      <c r="G69" s="28"/>
      <c r="H69" s="59"/>
    </row>
    <row r="70" spans="1:8">
      <c r="A70" s="15"/>
      <c r="B70" s="39" t="s">
        <v>115</v>
      </c>
      <c r="C70" s="27"/>
      <c r="D70" s="27"/>
      <c r="E70" s="27"/>
      <c r="F70" s="28"/>
      <c r="G70" s="28"/>
      <c r="H70" s="40">
        <f>SUM(H63:H68)</f>
        <v>0</v>
      </c>
    </row>
    <row r="71" spans="1:8">
      <c r="A71" s="15"/>
      <c r="B71" s="16"/>
      <c r="C71" s="17"/>
      <c r="D71" s="17"/>
      <c r="E71" s="17"/>
      <c r="F71" s="18"/>
      <c r="G71" s="19"/>
      <c r="H71" s="20"/>
    </row>
    <row r="72" spans="1:8" ht="38.25">
      <c r="A72" s="21" t="s">
        <v>102</v>
      </c>
      <c r="B72" s="67" t="s">
        <v>116</v>
      </c>
      <c r="C72" s="22"/>
      <c r="D72" s="22"/>
      <c r="E72" s="22"/>
      <c r="F72" s="23"/>
      <c r="G72" s="24"/>
      <c r="H72" s="25"/>
    </row>
    <row r="73" spans="1:8">
      <c r="A73" s="15"/>
      <c r="B73" s="26"/>
      <c r="C73" s="27"/>
      <c r="D73" s="27"/>
      <c r="E73" s="27"/>
      <c r="F73" s="28"/>
      <c r="G73" s="29"/>
      <c r="H73" s="30"/>
    </row>
    <row r="74" spans="1:8" ht="25.5">
      <c r="A74" s="31" t="s">
        <v>117</v>
      </c>
      <c r="B74" s="32" t="s">
        <v>118</v>
      </c>
      <c r="C74" s="33" t="s">
        <v>17</v>
      </c>
      <c r="D74" s="33">
        <v>1</v>
      </c>
      <c r="E74" s="33">
        <v>1</v>
      </c>
      <c r="F74" s="34">
        <f>D74+E74</f>
        <v>2</v>
      </c>
      <c r="G74" s="35"/>
      <c r="H74" s="36">
        <f>ROUND($F74*G74,2)</f>
        <v>0</v>
      </c>
    </row>
    <row r="75" spans="1:8">
      <c r="A75" s="31" t="s">
        <v>119</v>
      </c>
      <c r="B75" s="32" t="s">
        <v>120</v>
      </c>
      <c r="C75" s="33" t="s">
        <v>17</v>
      </c>
      <c r="D75" s="33">
        <v>1</v>
      </c>
      <c r="E75" s="33">
        <v>1</v>
      </c>
      <c r="F75" s="34">
        <f>D75+E75</f>
        <v>2</v>
      </c>
      <c r="G75" s="35"/>
      <c r="H75" s="36">
        <f>ROUND($F75*G75,2)</f>
        <v>0</v>
      </c>
    </row>
    <row r="76" spans="1:8" ht="25.5">
      <c r="A76" s="31" t="s">
        <v>121</v>
      </c>
      <c r="B76" s="32" t="s">
        <v>122</v>
      </c>
      <c r="C76" s="33" t="s">
        <v>17</v>
      </c>
      <c r="D76" s="33">
        <v>1</v>
      </c>
      <c r="E76" s="33">
        <v>1</v>
      </c>
      <c r="F76" s="34">
        <f>D76+E76</f>
        <v>2</v>
      </c>
      <c r="G76" s="35"/>
      <c r="H76" s="36">
        <f>ROUND($F76*G76,2)</f>
        <v>0</v>
      </c>
    </row>
    <row r="77" spans="1:8" ht="25.5">
      <c r="A77" s="31" t="s">
        <v>123</v>
      </c>
      <c r="B77" s="32" t="s">
        <v>124</v>
      </c>
      <c r="C77" s="33" t="s">
        <v>17</v>
      </c>
      <c r="D77" s="33">
        <v>1</v>
      </c>
      <c r="E77" s="33">
        <v>1</v>
      </c>
      <c r="F77" s="34">
        <f>D77+E77</f>
        <v>2</v>
      </c>
      <c r="G77" s="35"/>
      <c r="H77" s="36">
        <f>ROUND($F77*G77,2)</f>
        <v>0</v>
      </c>
    </row>
    <row r="78" spans="1:8">
      <c r="A78" s="15"/>
      <c r="B78" s="16"/>
      <c r="C78" s="27"/>
      <c r="D78" s="27"/>
      <c r="E78" s="27"/>
      <c r="F78" s="28"/>
      <c r="G78" s="28"/>
      <c r="H78" s="38"/>
    </row>
    <row r="79" spans="1:8">
      <c r="A79" s="15"/>
      <c r="B79" s="39" t="s">
        <v>125</v>
      </c>
      <c r="C79" s="27"/>
      <c r="D79" s="27"/>
      <c r="E79" s="27"/>
      <c r="F79" s="28"/>
      <c r="G79" s="28"/>
      <c r="H79" s="40">
        <f>SUM(H74:H78)</f>
        <v>0</v>
      </c>
    </row>
    <row r="80" spans="1:8">
      <c r="A80" s="15"/>
      <c r="B80" s="16"/>
      <c r="C80" s="17"/>
      <c r="D80" s="17"/>
      <c r="E80" s="17"/>
      <c r="F80" s="18"/>
      <c r="G80" s="19"/>
      <c r="H80" s="20"/>
    </row>
    <row r="81" spans="1:8" ht="38.25">
      <c r="A81" s="21" t="s">
        <v>102</v>
      </c>
      <c r="B81" s="67" t="s">
        <v>126</v>
      </c>
      <c r="C81" s="22"/>
      <c r="D81" s="22"/>
      <c r="E81" s="22"/>
      <c r="F81" s="23"/>
      <c r="G81" s="24"/>
      <c r="H81" s="25"/>
    </row>
    <row r="82" spans="1:8">
      <c r="A82" s="15"/>
      <c r="B82" s="16"/>
      <c r="C82" s="17"/>
      <c r="D82" s="17"/>
      <c r="E82" s="17"/>
      <c r="F82" s="18"/>
      <c r="G82" s="19"/>
      <c r="H82" s="20"/>
    </row>
    <row r="83" spans="1:8" ht="25.5">
      <c r="A83" s="31" t="s">
        <v>127</v>
      </c>
      <c r="B83" s="32" t="s">
        <v>118</v>
      </c>
      <c r="C83" s="33" t="s">
        <v>17</v>
      </c>
      <c r="D83" s="33">
        <v>1</v>
      </c>
      <c r="E83" s="33">
        <v>1</v>
      </c>
      <c r="F83" s="34">
        <f>D83+E83</f>
        <v>2</v>
      </c>
      <c r="G83" s="35"/>
      <c r="H83" s="36">
        <f>ROUND($F83*G83,2)</f>
        <v>0</v>
      </c>
    </row>
    <row r="84" spans="1:8">
      <c r="A84" s="31" t="s">
        <v>128</v>
      </c>
      <c r="B84" s="32" t="s">
        <v>120</v>
      </c>
      <c r="C84" s="33" t="s">
        <v>17</v>
      </c>
      <c r="D84" s="33">
        <v>1</v>
      </c>
      <c r="E84" s="33">
        <v>1</v>
      </c>
      <c r="F84" s="34">
        <f>D84+E84</f>
        <v>2</v>
      </c>
      <c r="G84" s="35"/>
      <c r="H84" s="36">
        <f>ROUND($F84*G84,2)</f>
        <v>0</v>
      </c>
    </row>
    <row r="85" spans="1:8" ht="25.5">
      <c r="A85" s="31" t="s">
        <v>129</v>
      </c>
      <c r="B85" s="32" t="s">
        <v>122</v>
      </c>
      <c r="C85" s="33" t="s">
        <v>17</v>
      </c>
      <c r="D85" s="33">
        <v>1</v>
      </c>
      <c r="E85" s="33">
        <v>1</v>
      </c>
      <c r="F85" s="34">
        <f>D85+E85</f>
        <v>2</v>
      </c>
      <c r="G85" s="35"/>
      <c r="H85" s="36">
        <f>ROUND($F85*G85,2)</f>
        <v>0</v>
      </c>
    </row>
    <row r="86" spans="1:8" ht="25.5">
      <c r="A86" s="31" t="s">
        <v>130</v>
      </c>
      <c r="B86" s="32" t="s">
        <v>124</v>
      </c>
      <c r="C86" s="33" t="s">
        <v>17</v>
      </c>
      <c r="D86" s="33">
        <v>1</v>
      </c>
      <c r="E86" s="33">
        <v>1</v>
      </c>
      <c r="F86" s="34">
        <f>D86+E86</f>
        <v>2</v>
      </c>
      <c r="G86" s="35"/>
      <c r="H86" s="36">
        <f>ROUND($F86*G86,2)</f>
        <v>0</v>
      </c>
    </row>
    <row r="87" spans="1:8" ht="25.5">
      <c r="A87" s="31" t="s">
        <v>131</v>
      </c>
      <c r="B87" s="32" t="s">
        <v>132</v>
      </c>
      <c r="C87" s="33" t="s">
        <v>17</v>
      </c>
      <c r="D87" s="33">
        <v>1</v>
      </c>
      <c r="E87" s="33">
        <v>1</v>
      </c>
      <c r="F87" s="34">
        <v>2</v>
      </c>
      <c r="G87" s="35"/>
      <c r="H87" s="36">
        <f>ROUND($F87*G87,2)</f>
        <v>0</v>
      </c>
    </row>
    <row r="88" spans="1:8">
      <c r="A88" s="15"/>
      <c r="B88" s="16"/>
      <c r="C88" s="27"/>
      <c r="D88" s="27"/>
      <c r="E88" s="27"/>
      <c r="F88" s="28"/>
      <c r="G88" s="37"/>
      <c r="H88" s="38"/>
    </row>
    <row r="89" spans="1:8">
      <c r="A89" s="15"/>
      <c r="B89" s="39" t="s">
        <v>133</v>
      </c>
      <c r="C89" s="27"/>
      <c r="D89" s="27"/>
      <c r="E89" s="27"/>
      <c r="F89" s="28"/>
      <c r="G89" s="37"/>
      <c r="H89" s="40">
        <f>SUM(H82:H88)</f>
        <v>0</v>
      </c>
    </row>
    <row r="90" spans="1:8">
      <c r="A90" s="15"/>
      <c r="B90" s="39"/>
      <c r="C90" s="27"/>
      <c r="D90" s="27"/>
      <c r="E90" s="27"/>
      <c r="F90" s="28"/>
      <c r="G90" s="37"/>
      <c r="H90" s="40"/>
    </row>
    <row r="91" spans="1:8">
      <c r="A91" s="21" t="s">
        <v>102</v>
      </c>
      <c r="B91" s="67" t="s">
        <v>134</v>
      </c>
      <c r="C91" s="22"/>
      <c r="D91" s="22"/>
      <c r="E91" s="22"/>
      <c r="F91" s="23"/>
      <c r="G91" s="24"/>
      <c r="H91" s="25"/>
    </row>
    <row r="92" spans="1:8">
      <c r="A92" s="44" t="s">
        <v>177</v>
      </c>
      <c r="B92" s="32" t="s">
        <v>107</v>
      </c>
      <c r="C92" s="33" t="s">
        <v>3</v>
      </c>
      <c r="D92" s="66">
        <v>-10</v>
      </c>
      <c r="E92" s="66">
        <v>-20</v>
      </c>
      <c r="F92" s="34">
        <v>-30</v>
      </c>
      <c r="G92" s="68">
        <f>G64</f>
        <v>0</v>
      </c>
      <c r="H92" s="36">
        <f t="shared" ref="H92:H97" si="5">ROUND($F92*G92,2)</f>
        <v>0</v>
      </c>
    </row>
    <row r="93" spans="1:8" ht="25.5">
      <c r="A93" s="69" t="s">
        <v>136</v>
      </c>
      <c r="B93" s="32" t="s">
        <v>137</v>
      </c>
      <c r="C93" s="33" t="s">
        <v>3</v>
      </c>
      <c r="D93" s="66">
        <v>10</v>
      </c>
      <c r="E93" s="66">
        <v>20</v>
      </c>
      <c r="F93" s="34">
        <v>30</v>
      </c>
      <c r="G93" s="35"/>
      <c r="H93" s="36">
        <f t="shared" si="5"/>
        <v>0</v>
      </c>
    </row>
    <row r="94" spans="1:8">
      <c r="A94" s="69" t="s">
        <v>138</v>
      </c>
      <c r="B94" s="32" t="s">
        <v>107</v>
      </c>
      <c r="C94" s="33" t="s">
        <v>3</v>
      </c>
      <c r="D94" s="66">
        <v>-22</v>
      </c>
      <c r="E94" s="66">
        <v>-16</v>
      </c>
      <c r="F94" s="34">
        <v>-38</v>
      </c>
      <c r="G94" s="68">
        <f>G66</f>
        <v>0</v>
      </c>
      <c r="H94" s="36">
        <f t="shared" si="5"/>
        <v>0</v>
      </c>
    </row>
    <row r="95" spans="1:8" ht="25.5">
      <c r="A95" s="69" t="s">
        <v>139</v>
      </c>
      <c r="B95" s="32" t="s">
        <v>137</v>
      </c>
      <c r="C95" s="33" t="s">
        <v>3</v>
      </c>
      <c r="D95" s="66">
        <v>22</v>
      </c>
      <c r="E95" s="66">
        <v>16</v>
      </c>
      <c r="F95" s="34">
        <v>38</v>
      </c>
      <c r="G95" s="35"/>
      <c r="H95" s="36">
        <f t="shared" si="5"/>
        <v>0</v>
      </c>
    </row>
    <row r="96" spans="1:8">
      <c r="A96" s="69" t="s">
        <v>140</v>
      </c>
      <c r="B96" s="32" t="s">
        <v>114</v>
      </c>
      <c r="C96" s="33" t="s">
        <v>3</v>
      </c>
      <c r="D96" s="66">
        <v>-6926</v>
      </c>
      <c r="E96" s="66">
        <v>-5015</v>
      </c>
      <c r="F96" s="34">
        <v>-11491</v>
      </c>
      <c r="G96" s="68">
        <f>G68</f>
        <v>0</v>
      </c>
      <c r="H96" s="36">
        <f t="shared" si="5"/>
        <v>0</v>
      </c>
    </row>
    <row r="97" spans="1:8" ht="25.5">
      <c r="A97" s="69" t="s">
        <v>141</v>
      </c>
      <c r="B97" s="32" t="s">
        <v>142</v>
      </c>
      <c r="C97" s="33" t="s">
        <v>3</v>
      </c>
      <c r="D97" s="66">
        <v>6926</v>
      </c>
      <c r="E97" s="66">
        <v>5015</v>
      </c>
      <c r="F97" s="34">
        <v>11491</v>
      </c>
      <c r="G97" s="70"/>
      <c r="H97" s="36">
        <f t="shared" si="5"/>
        <v>0</v>
      </c>
    </row>
    <row r="98" spans="1:8">
      <c r="A98" s="15"/>
      <c r="B98" s="39" t="s">
        <v>143</v>
      </c>
      <c r="C98" s="27"/>
      <c r="D98" s="27"/>
      <c r="E98" s="27"/>
      <c r="F98" s="28"/>
      <c r="G98" s="37"/>
      <c r="H98" s="40">
        <f>SUM(H92:H97)</f>
        <v>0</v>
      </c>
    </row>
    <row r="99" spans="1:8">
      <c r="G99" s="71"/>
    </row>
    <row r="100" spans="1:8">
      <c r="A100" s="72"/>
      <c r="B100" s="73"/>
      <c r="C100" s="74"/>
      <c r="D100" s="74"/>
      <c r="E100" s="74"/>
      <c r="F100" s="74"/>
      <c r="G100" s="74"/>
      <c r="H100" s="75"/>
    </row>
    <row r="101" spans="1:8" ht="26.85" customHeight="1">
      <c r="A101" s="5" t="s">
        <v>144</v>
      </c>
      <c r="B101" s="76" t="s">
        <v>145</v>
      </c>
      <c r="C101" s="77"/>
      <c r="D101" s="77"/>
      <c r="E101" s="77"/>
      <c r="F101" s="77"/>
      <c r="G101" s="77"/>
      <c r="H101" s="78">
        <f>H8+H24+H60+H70+H79+H89</f>
        <v>0</v>
      </c>
    </row>
    <row r="102" spans="1:8">
      <c r="A102" s="5"/>
      <c r="B102" s="79"/>
      <c r="C102" s="80"/>
      <c r="D102" s="80"/>
      <c r="E102" s="80"/>
      <c r="F102" s="80"/>
      <c r="G102" s="80"/>
      <c r="H102" s="81"/>
    </row>
    <row r="103" spans="1:8">
      <c r="A103" s="5"/>
      <c r="B103" s="76" t="s">
        <v>146</v>
      </c>
      <c r="C103" s="77"/>
      <c r="D103" s="77"/>
      <c r="E103" s="77"/>
      <c r="F103" s="77"/>
      <c r="G103" s="77"/>
      <c r="H103" s="82">
        <f>H101*20%</f>
        <v>0</v>
      </c>
    </row>
    <row r="104" spans="1:8">
      <c r="A104" s="5"/>
      <c r="B104" s="79"/>
      <c r="C104" s="80"/>
      <c r="D104" s="80"/>
      <c r="E104" s="80"/>
      <c r="F104" s="80"/>
      <c r="G104" s="80"/>
      <c r="H104" s="81"/>
    </row>
    <row r="105" spans="1:8">
      <c r="A105" s="5"/>
      <c r="B105" s="76" t="s">
        <v>147</v>
      </c>
      <c r="C105" s="77"/>
      <c r="D105" s="77"/>
      <c r="E105" s="77"/>
      <c r="F105" s="77"/>
      <c r="G105" s="77"/>
      <c r="H105" s="83">
        <f>SUM(H101:H104)</f>
        <v>0</v>
      </c>
    </row>
    <row r="106" spans="1:8">
      <c r="A106" s="5"/>
      <c r="B106" s="84"/>
      <c r="C106" s="85"/>
      <c r="D106" s="85"/>
      <c r="E106" s="85"/>
      <c r="F106" s="85"/>
      <c r="G106" s="85"/>
      <c r="H106" s="86"/>
    </row>
    <row r="109" spans="1:8" ht="12.75" customHeight="1">
      <c r="A109" s="4" t="s">
        <v>148</v>
      </c>
      <c r="B109" s="73"/>
      <c r="C109" s="74"/>
      <c r="D109" s="74"/>
      <c r="E109" s="74"/>
      <c r="F109" s="74"/>
      <c r="G109" s="74"/>
      <c r="H109" s="75"/>
    </row>
    <row r="110" spans="1:8">
      <c r="A110" s="4"/>
      <c r="B110" s="76" t="s">
        <v>145</v>
      </c>
      <c r="C110" s="77"/>
      <c r="D110" s="77"/>
      <c r="E110" s="77"/>
      <c r="F110" s="77"/>
      <c r="G110" s="77"/>
      <c r="H110" s="78">
        <f>H8+H24+H60+H70+H79+H89+H98</f>
        <v>0</v>
      </c>
    </row>
    <row r="111" spans="1:8">
      <c r="A111" s="4"/>
      <c r="B111" s="79"/>
      <c r="C111" s="80"/>
      <c r="D111" s="80"/>
      <c r="E111" s="80"/>
      <c r="F111" s="80"/>
      <c r="G111" s="80"/>
      <c r="H111" s="81"/>
    </row>
    <row r="112" spans="1:8">
      <c r="A112" s="4"/>
      <c r="B112" s="76" t="s">
        <v>146</v>
      </c>
      <c r="C112" s="77"/>
      <c r="D112" s="77"/>
      <c r="E112" s="77"/>
      <c r="F112" s="77"/>
      <c r="G112" s="77"/>
      <c r="H112" s="82">
        <f>H110*20%</f>
        <v>0</v>
      </c>
    </row>
    <row r="113" spans="1:8">
      <c r="A113" s="4"/>
      <c r="B113" s="79"/>
      <c r="C113" s="80"/>
      <c r="D113" s="80"/>
      <c r="E113" s="80"/>
      <c r="F113" s="80"/>
      <c r="G113" s="80"/>
      <c r="H113" s="81"/>
    </row>
    <row r="114" spans="1:8">
      <c r="A114" s="4"/>
      <c r="B114" s="76" t="s">
        <v>147</v>
      </c>
      <c r="C114" s="77"/>
      <c r="D114" s="77"/>
      <c r="E114" s="77"/>
      <c r="F114" s="77"/>
      <c r="G114" s="77"/>
      <c r="H114" s="83">
        <f>SUM(H110:H113)</f>
        <v>0</v>
      </c>
    </row>
    <row r="115" spans="1:8">
      <c r="A115" s="4"/>
      <c r="B115" s="84"/>
      <c r="C115" s="85"/>
      <c r="D115" s="85"/>
      <c r="E115" s="85"/>
      <c r="F115" s="85"/>
      <c r="G115" s="85"/>
      <c r="H115" s="86"/>
    </row>
  </sheetData>
  <mergeCells count="3">
    <mergeCell ref="A1:H1"/>
    <mergeCell ref="A101:A106"/>
    <mergeCell ref="A109:A115"/>
  </mergeCells>
  <conditionalFormatting sqref="D22:E22 E15:E16">
    <cfRule type="cellIs" dxfId="67" priority="2" operator="equal">
      <formula>0</formula>
    </cfRule>
    <cfRule type="cellIs" dxfId="66" priority="3" operator="equal">
      <formula>0</formula>
    </cfRule>
  </conditionalFormatting>
  <conditionalFormatting sqref="D63:E68 H64:H68 D92:E97 H92:H97">
    <cfRule type="cellIs" dxfId="65" priority="4" operator="equal">
      <formula>0</formula>
    </cfRule>
  </conditionalFormatting>
  <conditionalFormatting sqref="D63:E68 D92:E97">
    <cfRule type="cellIs" dxfId="64" priority="5" operator="equal">
      <formula>0</formula>
    </cfRule>
  </conditionalFormatting>
  <conditionalFormatting sqref="H64:H68 H92:H97">
    <cfRule type="cellIs" dxfId="63" priority="6" operator="equal">
      <formula>0</formula>
    </cfRule>
  </conditionalFormatting>
  <conditionalFormatting sqref="H82">
    <cfRule type="cellIs" dxfId="62" priority="7" operator="equal">
      <formula>0</formula>
    </cfRule>
  </conditionalFormatting>
  <conditionalFormatting sqref="H6 H12:H16 H18:H22 H29:H33 H35:H42 H44:H53 H55:H58 H74:H77 H63:H68 H83:H87 H92:H97">
    <cfRule type="cellIs" dxfId="61" priority="8" operator="equal">
      <formula>0</formula>
    </cfRule>
    <cfRule type="cellIs" dxfId="60" priority="9" operator="equal">
      <formula>0</formula>
    </cfRule>
  </conditionalFormatting>
  <printOptions horizontalCentered="1"/>
  <pageMargins left="0.196527777777778" right="0.196527777777778" top="1.3784722222222201" bottom="0.74861111111111101" header="0.31527777777777799" footer="0.31527777777777799"/>
  <pageSetup paperSize="9" scale="78" orientation="portrait" horizontalDpi="300" verticalDpi="300"/>
  <headerFooter>
    <oddHeader>&amp;C&amp;"Arial,Normal"DIRNO - RN 10
Giratoire RN 10 / RD 957
à BRACUEIL</oddHeader>
    <oddFooter>&amp;L&amp;"Arial,Normal"Estimation des travaux
Atelier 2 Paysage&amp;C&amp;"Arial,Normal"Détail Quantitatif et Estimatif - DQE
- PRO V2-&amp;R&amp;"Arial,Normal"Septembre 2024</oddFooter>
  </headerFooter>
  <rowBreaks count="2" manualBreakCount="2">
    <brk id="145" max="16383" man="1"/>
    <brk id="1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I115"/>
  <sheetViews>
    <sheetView topLeftCell="A49" zoomScale="140" zoomScaleNormal="140" workbookViewId="0">
      <selection activeCell="A94" sqref="A94"/>
    </sheetView>
  </sheetViews>
  <sheetFormatPr baseColWidth="10" defaultColWidth="11.5703125" defaultRowHeight="15"/>
  <cols>
    <col min="1" max="1" width="11.5703125" style="87"/>
    <col min="2" max="2" width="45.28515625" style="87" customWidth="1"/>
    <col min="3" max="3" width="11.5703125" style="87"/>
    <col min="4" max="4" width="11.5703125" style="88"/>
    <col min="5" max="1023" width="11.5703125" style="87"/>
  </cols>
  <sheetData>
    <row r="1" spans="1:1023" s="89" customFormat="1" ht="13.5" customHeight="1">
      <c r="A1" s="3" t="s">
        <v>149</v>
      </c>
      <c r="B1" s="3"/>
      <c r="C1" s="3"/>
      <c r="D1" s="3"/>
      <c r="E1" s="3"/>
      <c r="F1" s="3"/>
      <c r="AMI1" s="87"/>
    </row>
    <row r="2" spans="1:1023" s="89" customFormat="1" ht="38.25">
      <c r="A2" s="67" t="s">
        <v>1</v>
      </c>
      <c r="B2" s="67" t="s">
        <v>2</v>
      </c>
      <c r="C2" s="67" t="s">
        <v>3</v>
      </c>
      <c r="D2" s="13" t="s">
        <v>150</v>
      </c>
      <c r="E2" s="14" t="s">
        <v>7</v>
      </c>
      <c r="F2" s="67" t="s">
        <v>8</v>
      </c>
      <c r="AMI2" s="87"/>
    </row>
    <row r="3" spans="1:1023" s="89" customFormat="1">
      <c r="A3" s="90"/>
      <c r="B3" s="91"/>
      <c r="C3" s="92"/>
      <c r="D3" s="93"/>
      <c r="E3" s="94"/>
      <c r="F3" s="95"/>
      <c r="AMI3" s="87"/>
    </row>
    <row r="4" spans="1:1023" s="89" customFormat="1">
      <c r="A4" s="96"/>
      <c r="B4" s="67" t="s">
        <v>9</v>
      </c>
      <c r="C4" s="97"/>
      <c r="D4" s="98"/>
      <c r="E4" s="99"/>
      <c r="F4" s="100"/>
      <c r="AMI4" s="87"/>
    </row>
    <row r="5" spans="1:1023" s="89" customFormat="1">
      <c r="A5" s="90"/>
      <c r="B5" s="101"/>
      <c r="C5" s="102"/>
      <c r="D5" s="103"/>
      <c r="E5" s="104"/>
      <c r="F5" s="105"/>
      <c r="AMI5" s="87"/>
    </row>
    <row r="6" spans="1:1023" s="89" customFormat="1" ht="25.5">
      <c r="A6" s="44" t="s">
        <v>10</v>
      </c>
      <c r="B6" s="32" t="s">
        <v>11</v>
      </c>
      <c r="C6" s="45" t="s">
        <v>3</v>
      </c>
      <c r="D6" s="66">
        <v>1</v>
      </c>
      <c r="E6" s="106"/>
      <c r="F6" s="36">
        <f>ROUND($H6*E6,2)</f>
        <v>0</v>
      </c>
      <c r="AMI6" s="87"/>
    </row>
    <row r="7" spans="1:1023" s="89" customFormat="1">
      <c r="A7" s="90"/>
      <c r="B7" s="91"/>
      <c r="C7" s="102"/>
      <c r="D7" s="103"/>
      <c r="E7" s="107"/>
      <c r="F7" s="108"/>
      <c r="AMI7" s="87"/>
    </row>
    <row r="8" spans="1:1023" s="89" customFormat="1" ht="26.25">
      <c r="A8" s="90"/>
      <c r="B8" s="109" t="s">
        <v>13</v>
      </c>
      <c r="C8" s="102"/>
      <c r="D8" s="103"/>
      <c r="E8" s="107"/>
      <c r="F8" s="110">
        <f>SUM(F5:F7)</f>
        <v>0</v>
      </c>
      <c r="AMI8" s="87"/>
    </row>
    <row r="9" spans="1:1023" s="89" customFormat="1">
      <c r="A9" s="90"/>
      <c r="B9" s="91"/>
      <c r="C9" s="92"/>
      <c r="D9" s="93"/>
      <c r="E9" s="111"/>
      <c r="F9" s="95"/>
      <c r="AMI9" s="87"/>
    </row>
    <row r="10" spans="1:1023" s="89" customFormat="1">
      <c r="A10" s="96"/>
      <c r="B10" s="67" t="s">
        <v>14</v>
      </c>
      <c r="C10" s="97"/>
      <c r="D10" s="97"/>
      <c r="E10" s="96"/>
      <c r="F10" s="97"/>
      <c r="AMI10" s="87"/>
    </row>
    <row r="11" spans="1:1023" s="89" customFormat="1">
      <c r="A11" s="90"/>
      <c r="B11" s="101"/>
      <c r="C11" s="102"/>
      <c r="D11" s="103"/>
      <c r="E11" s="112"/>
      <c r="F11" s="105"/>
      <c r="AMI11" s="87"/>
    </row>
    <row r="12" spans="1:1023" s="46" customFormat="1" ht="25.5">
      <c r="A12" s="31" t="s">
        <v>15</v>
      </c>
      <c r="B12" s="32" t="s">
        <v>16</v>
      </c>
      <c r="C12" s="33" t="s">
        <v>17</v>
      </c>
      <c r="D12" s="34">
        <v>1</v>
      </c>
      <c r="E12" s="106"/>
      <c r="F12" s="36">
        <f t="shared" ref="F12:F22" si="0">ROUND($H12*E12,2)</f>
        <v>0</v>
      </c>
      <c r="AMI12" s="87"/>
    </row>
    <row r="13" spans="1:1023" s="46" customFormat="1" ht="25.5">
      <c r="A13" s="31" t="s">
        <v>18</v>
      </c>
      <c r="B13" s="32" t="s">
        <v>19</v>
      </c>
      <c r="C13" s="33" t="s">
        <v>17</v>
      </c>
      <c r="D13" s="43"/>
      <c r="E13" s="106"/>
      <c r="F13" s="36">
        <f t="shared" si="0"/>
        <v>0</v>
      </c>
      <c r="AMI13" s="87"/>
    </row>
    <row r="14" spans="1:1023" s="46" customFormat="1">
      <c r="A14" s="31" t="s">
        <v>20</v>
      </c>
      <c r="B14" s="32" t="s">
        <v>21</v>
      </c>
      <c r="C14" s="33" t="s">
        <v>22</v>
      </c>
      <c r="D14" s="43">
        <v>5010</v>
      </c>
      <c r="E14" s="106"/>
      <c r="F14" s="36">
        <f t="shared" si="0"/>
        <v>0</v>
      </c>
      <c r="AMI14" s="87"/>
    </row>
    <row r="15" spans="1:1023" s="46" customFormat="1" ht="25.5">
      <c r="A15" s="31" t="s">
        <v>23</v>
      </c>
      <c r="B15" s="32" t="s">
        <v>24</v>
      </c>
      <c r="C15" s="33" t="s">
        <v>3</v>
      </c>
      <c r="D15" s="43">
        <f>SUM(D29:D33)</f>
        <v>34</v>
      </c>
      <c r="E15" s="106"/>
      <c r="F15" s="36">
        <f t="shared" si="0"/>
        <v>0</v>
      </c>
      <c r="AMI15" s="87"/>
    </row>
    <row r="16" spans="1:1023" s="46" customFormat="1" ht="25.5">
      <c r="A16" s="31" t="s">
        <v>25</v>
      </c>
      <c r="B16" s="32" t="s">
        <v>26</v>
      </c>
      <c r="C16" s="33" t="s">
        <v>3</v>
      </c>
      <c r="D16" s="43">
        <f>SUM(D35:D42)</f>
        <v>29</v>
      </c>
      <c r="E16" s="106"/>
      <c r="F16" s="36">
        <f t="shared" si="0"/>
        <v>0</v>
      </c>
      <c r="AMI16" s="87"/>
    </row>
    <row r="17" spans="1:1023" s="46" customFormat="1">
      <c r="A17" s="44" t="s">
        <v>27</v>
      </c>
      <c r="B17" s="32" t="s">
        <v>28</v>
      </c>
      <c r="C17" s="45"/>
      <c r="D17" s="45"/>
      <c r="E17" s="45"/>
      <c r="F17" s="36">
        <f t="shared" si="0"/>
        <v>0</v>
      </c>
    </row>
    <row r="18" spans="1:1023" s="46" customFormat="1" ht="25.5">
      <c r="A18" s="44" t="s">
        <v>29</v>
      </c>
      <c r="B18" s="32" t="s">
        <v>30</v>
      </c>
      <c r="C18" s="45" t="s">
        <v>31</v>
      </c>
      <c r="D18" s="33"/>
      <c r="E18" s="33"/>
      <c r="F18" s="36">
        <f t="shared" si="0"/>
        <v>0</v>
      </c>
    </row>
    <row r="19" spans="1:1023" s="46" customFormat="1" ht="25.5">
      <c r="A19" s="44" t="s">
        <v>32</v>
      </c>
      <c r="B19" s="32" t="s">
        <v>33</v>
      </c>
      <c r="C19" s="45" t="s">
        <v>31</v>
      </c>
      <c r="D19" s="33">
        <v>1254</v>
      </c>
      <c r="E19" s="106"/>
      <c r="F19" s="36">
        <f t="shared" si="0"/>
        <v>0</v>
      </c>
    </row>
    <row r="20" spans="1:1023" s="46" customFormat="1" ht="25.5">
      <c r="A20" s="31" t="s">
        <v>34</v>
      </c>
      <c r="B20" s="32" t="s">
        <v>35</v>
      </c>
      <c r="C20" s="33" t="s">
        <v>3</v>
      </c>
      <c r="D20" s="43">
        <f>D15</f>
        <v>34</v>
      </c>
      <c r="E20" s="106"/>
      <c r="F20" s="36">
        <f t="shared" si="0"/>
        <v>0</v>
      </c>
      <c r="AMI20" s="87"/>
    </row>
    <row r="21" spans="1:1023" s="46" customFormat="1" ht="25.5">
      <c r="A21" s="31" t="s">
        <v>36</v>
      </c>
      <c r="B21" s="32" t="s">
        <v>37</v>
      </c>
      <c r="C21" s="33" t="s">
        <v>22</v>
      </c>
      <c r="D21" s="43">
        <v>5010</v>
      </c>
      <c r="E21" s="106"/>
      <c r="F21" s="36">
        <f t="shared" si="0"/>
        <v>0</v>
      </c>
      <c r="AMI21" s="87"/>
    </row>
    <row r="22" spans="1:1023" s="46" customFormat="1" ht="25.5">
      <c r="A22" s="31" t="s">
        <v>38</v>
      </c>
      <c r="B22" s="32" t="s">
        <v>39</v>
      </c>
      <c r="C22" s="33" t="s">
        <v>40</v>
      </c>
      <c r="D22" s="43">
        <f>(D15*4+D16)*10/100*1.5</f>
        <v>24.75</v>
      </c>
      <c r="E22" s="106"/>
      <c r="F22" s="36">
        <f t="shared" si="0"/>
        <v>0</v>
      </c>
      <c r="AMI22" s="87"/>
    </row>
    <row r="23" spans="1:1023" s="89" customFormat="1">
      <c r="A23" s="90"/>
      <c r="B23" s="91"/>
      <c r="C23" s="102"/>
      <c r="D23" s="103"/>
      <c r="E23" s="103"/>
      <c r="F23" s="108"/>
      <c r="AMI23" s="87"/>
    </row>
    <row r="24" spans="1:1023" s="89" customFormat="1" ht="26.25">
      <c r="A24" s="90"/>
      <c r="B24" s="109" t="s">
        <v>41</v>
      </c>
      <c r="C24" s="102"/>
      <c r="D24" s="103"/>
      <c r="E24" s="103"/>
      <c r="F24" s="110">
        <f>SUM(F11:F23)</f>
        <v>0</v>
      </c>
      <c r="AMI24" s="87"/>
    </row>
    <row r="25" spans="1:1023" s="89" customFormat="1">
      <c r="A25" s="90"/>
      <c r="B25" s="91"/>
      <c r="C25" s="92"/>
      <c r="D25" s="93"/>
      <c r="E25" s="94"/>
      <c r="F25" s="95"/>
      <c r="AMI25" s="87"/>
    </row>
    <row r="26" spans="1:1023" s="89" customFormat="1">
      <c r="A26" s="96"/>
      <c r="B26" s="67" t="s">
        <v>42</v>
      </c>
      <c r="C26" s="97"/>
      <c r="D26" s="97"/>
      <c r="E26" s="96"/>
      <c r="F26" s="97"/>
      <c r="AMI26" s="87"/>
    </row>
    <row r="27" spans="1:1023" s="89" customFormat="1">
      <c r="A27" s="90"/>
      <c r="B27" s="101"/>
      <c r="C27" s="102"/>
      <c r="D27" s="103"/>
      <c r="E27" s="104"/>
      <c r="F27" s="105"/>
      <c r="AMI27" s="87"/>
    </row>
    <row r="28" spans="1:1023" s="89" customFormat="1" ht="15.75">
      <c r="A28" s="113"/>
      <c r="B28" s="114" t="s">
        <v>43</v>
      </c>
      <c r="C28" s="115"/>
      <c r="D28" s="113"/>
      <c r="E28" s="116"/>
      <c r="F28" s="116"/>
      <c r="AMI28" s="87"/>
    </row>
    <row r="29" spans="1:1023" s="46" customFormat="1">
      <c r="A29" s="52" t="s">
        <v>44</v>
      </c>
      <c r="B29" s="53" t="s">
        <v>45</v>
      </c>
      <c r="C29" s="117" t="s">
        <v>3</v>
      </c>
      <c r="D29" s="43">
        <v>11</v>
      </c>
      <c r="E29" s="118"/>
      <c r="F29" s="36">
        <f>ROUND($H29*E29,2)</f>
        <v>0</v>
      </c>
      <c r="AMI29" s="87"/>
    </row>
    <row r="30" spans="1:1023" s="46" customFormat="1">
      <c r="A30" s="52" t="s">
        <v>46</v>
      </c>
      <c r="B30" s="53" t="s">
        <v>47</v>
      </c>
      <c r="C30" s="117" t="s">
        <v>3</v>
      </c>
      <c r="D30" s="43">
        <v>12</v>
      </c>
      <c r="E30" s="118"/>
      <c r="F30" s="36">
        <f>ROUND($H30*E30,2)</f>
        <v>0</v>
      </c>
      <c r="AMI30" s="87"/>
    </row>
    <row r="31" spans="1:1023" s="46" customFormat="1">
      <c r="A31" s="52" t="s">
        <v>48</v>
      </c>
      <c r="B31" s="53" t="s">
        <v>49</v>
      </c>
      <c r="C31" s="117" t="s">
        <v>3</v>
      </c>
      <c r="D31" s="43">
        <v>11</v>
      </c>
      <c r="E31" s="118"/>
      <c r="F31" s="36">
        <f>ROUND($H31*E31,2)</f>
        <v>0</v>
      </c>
      <c r="AMI31" s="87"/>
    </row>
    <row r="32" spans="1:1023" s="46" customFormat="1">
      <c r="A32" s="52" t="s">
        <v>50</v>
      </c>
      <c r="B32" s="53" t="s">
        <v>51</v>
      </c>
      <c r="C32" s="117" t="s">
        <v>3</v>
      </c>
      <c r="D32" s="43">
        <v>0</v>
      </c>
      <c r="E32" s="118"/>
      <c r="F32" s="36">
        <f>ROUND($H32*E32,2)</f>
        <v>0</v>
      </c>
      <c r="AMI32" s="87"/>
    </row>
    <row r="33" spans="1:1023" s="46" customFormat="1">
      <c r="A33" s="52" t="s">
        <v>52</v>
      </c>
      <c r="B33" s="53" t="s">
        <v>53</v>
      </c>
      <c r="C33" s="117" t="s">
        <v>3</v>
      </c>
      <c r="D33" s="43">
        <v>0</v>
      </c>
      <c r="E33" s="118"/>
      <c r="F33" s="36">
        <f>ROUND($H33*E33,2)</f>
        <v>0</v>
      </c>
      <c r="AMI33" s="87"/>
    </row>
    <row r="34" spans="1:1023" s="89" customFormat="1" ht="15.75">
      <c r="A34" s="113"/>
      <c r="B34" s="114" t="s">
        <v>54</v>
      </c>
      <c r="C34" s="115"/>
      <c r="D34" s="113"/>
      <c r="E34" s="116"/>
      <c r="F34" s="116"/>
      <c r="AMI34" s="87"/>
    </row>
    <row r="35" spans="1:1023" s="46" customFormat="1">
      <c r="A35" s="119" t="s">
        <v>55</v>
      </c>
      <c r="B35" s="53" t="s">
        <v>56</v>
      </c>
      <c r="C35" s="117" t="s">
        <v>3</v>
      </c>
      <c r="D35" s="43">
        <v>0</v>
      </c>
      <c r="E35" s="118"/>
      <c r="F35" s="36">
        <f t="shared" ref="F35:F42" si="1">ROUND($H35*E35,2)</f>
        <v>0</v>
      </c>
      <c r="AMI35" s="87"/>
    </row>
    <row r="36" spans="1:1023" s="46" customFormat="1">
      <c r="A36" s="119" t="s">
        <v>57</v>
      </c>
      <c r="B36" s="53" t="s">
        <v>58</v>
      </c>
      <c r="C36" s="117" t="s">
        <v>3</v>
      </c>
      <c r="D36" s="43">
        <v>9</v>
      </c>
      <c r="E36" s="118"/>
      <c r="F36" s="36">
        <f t="shared" si="1"/>
        <v>0</v>
      </c>
      <c r="AMI36" s="87"/>
    </row>
    <row r="37" spans="1:1023" s="46" customFormat="1">
      <c r="A37" s="119" t="s">
        <v>59</v>
      </c>
      <c r="B37" s="53" t="s">
        <v>60</v>
      </c>
      <c r="C37" s="117" t="s">
        <v>3</v>
      </c>
      <c r="D37" s="43">
        <v>0</v>
      </c>
      <c r="E37" s="118"/>
      <c r="F37" s="36">
        <f t="shared" si="1"/>
        <v>0</v>
      </c>
      <c r="AMI37" s="87"/>
    </row>
    <row r="38" spans="1:1023" s="46" customFormat="1">
      <c r="A38" s="119" t="s">
        <v>61</v>
      </c>
      <c r="B38" s="53" t="s">
        <v>62</v>
      </c>
      <c r="C38" s="117" t="s">
        <v>3</v>
      </c>
      <c r="D38" s="43">
        <v>0</v>
      </c>
      <c r="E38" s="118"/>
      <c r="F38" s="36">
        <f t="shared" si="1"/>
        <v>0</v>
      </c>
      <c r="AMI38" s="87"/>
    </row>
    <row r="39" spans="1:1023" s="46" customFormat="1">
      <c r="A39" s="119" t="s">
        <v>63</v>
      </c>
      <c r="B39" s="53" t="s">
        <v>64</v>
      </c>
      <c r="C39" s="117" t="s">
        <v>3</v>
      </c>
      <c r="D39" s="43">
        <v>10</v>
      </c>
      <c r="E39" s="118"/>
      <c r="F39" s="36">
        <f t="shared" si="1"/>
        <v>0</v>
      </c>
      <c r="AMI39" s="87"/>
    </row>
    <row r="40" spans="1:1023" s="46" customFormat="1">
      <c r="A40" s="119" t="s">
        <v>65</v>
      </c>
      <c r="B40" s="53" t="s">
        <v>66</v>
      </c>
      <c r="C40" s="117" t="s">
        <v>3</v>
      </c>
      <c r="D40" s="43">
        <v>0</v>
      </c>
      <c r="E40" s="118"/>
      <c r="F40" s="36">
        <f t="shared" si="1"/>
        <v>0</v>
      </c>
      <c r="AMI40" s="87"/>
    </row>
    <row r="41" spans="1:1023" s="46" customFormat="1">
      <c r="A41" s="119" t="s">
        <v>67</v>
      </c>
      <c r="B41" s="53" t="s">
        <v>68</v>
      </c>
      <c r="C41" s="117" t="s">
        <v>3</v>
      </c>
      <c r="D41" s="43">
        <v>0</v>
      </c>
      <c r="E41" s="118"/>
      <c r="F41" s="36">
        <f t="shared" si="1"/>
        <v>0</v>
      </c>
      <c r="AMI41" s="87"/>
    </row>
    <row r="42" spans="1:1023" s="46" customFormat="1">
      <c r="A42" s="119" t="s">
        <v>69</v>
      </c>
      <c r="B42" s="53" t="s">
        <v>70</v>
      </c>
      <c r="C42" s="117" t="s">
        <v>3</v>
      </c>
      <c r="D42" s="43">
        <v>10</v>
      </c>
      <c r="E42" s="118"/>
      <c r="F42" s="36">
        <f t="shared" si="1"/>
        <v>0</v>
      </c>
      <c r="AMI42" s="87"/>
    </row>
    <row r="43" spans="1:1023" s="46" customFormat="1" ht="15.75">
      <c r="A43" s="120"/>
      <c r="B43" s="121" t="s">
        <v>71</v>
      </c>
      <c r="C43" s="122"/>
      <c r="D43" s="120"/>
      <c r="E43" s="123"/>
      <c r="F43" s="123"/>
      <c r="AMI43" s="87"/>
    </row>
    <row r="44" spans="1:1023" s="46" customFormat="1">
      <c r="A44" s="119" t="s">
        <v>72</v>
      </c>
      <c r="B44" s="53" t="s">
        <v>73</v>
      </c>
      <c r="C44" s="117" t="s">
        <v>3</v>
      </c>
      <c r="D44" s="43">
        <v>0</v>
      </c>
      <c r="E44" s="118"/>
      <c r="F44" s="36">
        <f t="shared" ref="F44:F53" si="2">ROUND($H44*E44,2)</f>
        <v>0</v>
      </c>
      <c r="AMI44" s="87"/>
    </row>
    <row r="45" spans="1:1023" s="46" customFormat="1">
      <c r="A45" s="119" t="s">
        <v>74</v>
      </c>
      <c r="B45" s="53" t="s">
        <v>75</v>
      </c>
      <c r="C45" s="117" t="s">
        <v>3</v>
      </c>
      <c r="D45" s="43">
        <v>0</v>
      </c>
      <c r="E45" s="118"/>
      <c r="F45" s="36">
        <f t="shared" si="2"/>
        <v>0</v>
      </c>
      <c r="AMI45" s="87"/>
    </row>
    <row r="46" spans="1:1023" s="46" customFormat="1">
      <c r="A46" s="119" t="s">
        <v>76</v>
      </c>
      <c r="B46" s="53" t="s">
        <v>77</v>
      </c>
      <c r="C46" s="117" t="s">
        <v>3</v>
      </c>
      <c r="D46" s="43">
        <v>870</v>
      </c>
      <c r="E46" s="118"/>
      <c r="F46" s="36">
        <f t="shared" si="2"/>
        <v>0</v>
      </c>
      <c r="AMI46" s="87"/>
    </row>
    <row r="47" spans="1:1023" s="46" customFormat="1">
      <c r="A47" s="119" t="s">
        <v>78</v>
      </c>
      <c r="B47" s="53" t="s">
        <v>79</v>
      </c>
      <c r="C47" s="117" t="s">
        <v>3</v>
      </c>
      <c r="D47" s="43">
        <v>0</v>
      </c>
      <c r="E47" s="118"/>
      <c r="F47" s="36">
        <f t="shared" si="2"/>
        <v>0</v>
      </c>
      <c r="AMI47" s="87"/>
    </row>
    <row r="48" spans="1:1023" s="46" customFormat="1">
      <c r="A48" s="119" t="s">
        <v>80</v>
      </c>
      <c r="B48" s="53" t="s">
        <v>81</v>
      </c>
      <c r="C48" s="117" t="s">
        <v>3</v>
      </c>
      <c r="D48" s="43">
        <v>534</v>
      </c>
      <c r="E48" s="118"/>
      <c r="F48" s="36">
        <f t="shared" si="2"/>
        <v>0</v>
      </c>
      <c r="AMI48" s="87"/>
    </row>
    <row r="49" spans="1:1023" s="46" customFormat="1">
      <c r="A49" s="119" t="s">
        <v>82</v>
      </c>
      <c r="B49" s="53" t="s">
        <v>83</v>
      </c>
      <c r="C49" s="117" t="s">
        <v>3</v>
      </c>
      <c r="D49" s="43">
        <v>0</v>
      </c>
      <c r="E49" s="118"/>
      <c r="F49" s="36">
        <f t="shared" si="2"/>
        <v>0</v>
      </c>
      <c r="AMI49" s="87"/>
    </row>
    <row r="50" spans="1:1023" s="46" customFormat="1">
      <c r="A50" s="119" t="s">
        <v>84</v>
      </c>
      <c r="B50" s="53" t="s">
        <v>85</v>
      </c>
      <c r="C50" s="117" t="s">
        <v>3</v>
      </c>
      <c r="D50" s="43">
        <v>0</v>
      </c>
      <c r="E50" s="118"/>
      <c r="F50" s="36">
        <f t="shared" si="2"/>
        <v>0</v>
      </c>
      <c r="AMI50" s="87"/>
    </row>
    <row r="51" spans="1:1023" s="46" customFormat="1">
      <c r="A51" s="119" t="s">
        <v>86</v>
      </c>
      <c r="B51" s="53" t="s">
        <v>87</v>
      </c>
      <c r="C51" s="117" t="s">
        <v>3</v>
      </c>
      <c r="D51" s="43">
        <v>802</v>
      </c>
      <c r="E51" s="118"/>
      <c r="F51" s="36">
        <f t="shared" si="2"/>
        <v>0</v>
      </c>
      <c r="AMI51" s="87"/>
    </row>
    <row r="52" spans="1:1023" s="46" customFormat="1">
      <c r="A52" s="119" t="s">
        <v>88</v>
      </c>
      <c r="B52" s="53" t="s">
        <v>89</v>
      </c>
      <c r="C52" s="117" t="s">
        <v>3</v>
      </c>
      <c r="D52" s="43">
        <v>534</v>
      </c>
      <c r="E52" s="118"/>
      <c r="F52" s="36">
        <f t="shared" si="2"/>
        <v>0</v>
      </c>
      <c r="AMI52" s="87"/>
    </row>
    <row r="53" spans="1:1023" s="46" customFormat="1">
      <c r="A53" s="119" t="s">
        <v>90</v>
      </c>
      <c r="B53" s="53" t="s">
        <v>91</v>
      </c>
      <c r="C53" s="117" t="s">
        <v>3</v>
      </c>
      <c r="D53" s="43">
        <v>802</v>
      </c>
      <c r="E53" s="118"/>
      <c r="F53" s="36">
        <f t="shared" si="2"/>
        <v>0</v>
      </c>
      <c r="AMI53" s="87"/>
    </row>
    <row r="54" spans="1:1023" s="46" customFormat="1" ht="15.75">
      <c r="A54" s="113"/>
      <c r="B54" s="114" t="s">
        <v>92</v>
      </c>
      <c r="C54" s="115"/>
      <c r="D54" s="113"/>
      <c r="E54" s="116"/>
      <c r="F54" s="116"/>
      <c r="AMI54" s="87"/>
    </row>
    <row r="55" spans="1:1023" s="46" customFormat="1">
      <c r="A55" s="119" t="s">
        <v>93</v>
      </c>
      <c r="B55" s="53" t="s">
        <v>94</v>
      </c>
      <c r="C55" s="117" t="s">
        <v>3</v>
      </c>
      <c r="D55" s="43">
        <v>0</v>
      </c>
      <c r="E55" s="118"/>
      <c r="F55" s="36">
        <f>ROUND($H55*E55,2)</f>
        <v>0</v>
      </c>
      <c r="AMI55" s="87"/>
    </row>
    <row r="56" spans="1:1023" s="46" customFormat="1">
      <c r="A56" s="119" t="s">
        <v>95</v>
      </c>
      <c r="B56" s="53" t="s">
        <v>96</v>
      </c>
      <c r="C56" s="117" t="s">
        <v>3</v>
      </c>
      <c r="D56" s="43">
        <v>0</v>
      </c>
      <c r="E56" s="118"/>
      <c r="F56" s="36">
        <f>ROUND($H56*E56,2)</f>
        <v>0</v>
      </c>
      <c r="AMI56" s="87"/>
    </row>
    <row r="57" spans="1:1023" s="46" customFormat="1">
      <c r="A57" s="119" t="s">
        <v>97</v>
      </c>
      <c r="B57" s="53" t="s">
        <v>98</v>
      </c>
      <c r="C57" s="117" t="s">
        <v>3</v>
      </c>
      <c r="D57" s="43">
        <v>0</v>
      </c>
      <c r="E57" s="118"/>
      <c r="F57" s="36">
        <f>ROUND($H57*E57,2)</f>
        <v>0</v>
      </c>
      <c r="AMI57" s="87"/>
    </row>
    <row r="58" spans="1:1023" s="46" customFormat="1">
      <c r="A58" s="119" t="s">
        <v>99</v>
      </c>
      <c r="B58" s="53" t="s">
        <v>100</v>
      </c>
      <c r="C58" s="117" t="s">
        <v>3</v>
      </c>
      <c r="D58" s="43">
        <v>6820</v>
      </c>
      <c r="E58" s="118"/>
      <c r="F58" s="36">
        <f>ROUND($H58*E58,2)</f>
        <v>0</v>
      </c>
      <c r="AMI58" s="87"/>
    </row>
    <row r="59" spans="1:1023" s="89" customFormat="1">
      <c r="A59" s="90"/>
      <c r="B59" s="91"/>
      <c r="C59" s="102"/>
      <c r="D59" s="103"/>
      <c r="E59" s="103"/>
      <c r="F59" s="124"/>
      <c r="AMI59" s="87"/>
    </row>
    <row r="60" spans="1:1023" s="89" customFormat="1">
      <c r="A60" s="90"/>
      <c r="B60" s="109" t="s">
        <v>101</v>
      </c>
      <c r="C60" s="102"/>
      <c r="D60" s="103"/>
      <c r="E60" s="103"/>
      <c r="F60" s="110">
        <f>SUM(F29:F58)</f>
        <v>0</v>
      </c>
      <c r="AMI60" s="87"/>
    </row>
    <row r="61" spans="1:1023" s="89" customFormat="1">
      <c r="A61" s="125"/>
      <c r="B61" s="126"/>
      <c r="C61" s="127"/>
      <c r="D61" s="128"/>
      <c r="E61" s="129"/>
      <c r="F61" s="130"/>
      <c r="AMI61" s="87"/>
    </row>
    <row r="62" spans="1:1023" s="89" customFormat="1">
      <c r="A62" s="96" t="s">
        <v>102</v>
      </c>
      <c r="B62" s="67" t="s">
        <v>103</v>
      </c>
      <c r="C62" s="97"/>
      <c r="D62" s="97"/>
      <c r="E62" s="96"/>
      <c r="F62" s="97"/>
      <c r="AMI62" s="87"/>
    </row>
    <row r="63" spans="1:1023" s="89" customFormat="1">
      <c r="A63" s="90"/>
      <c r="B63" s="101"/>
      <c r="C63" s="102"/>
      <c r="D63" s="103"/>
      <c r="E63" s="104"/>
      <c r="F63" s="105"/>
      <c r="AMI63" s="87"/>
    </row>
    <row r="64" spans="1:1023" s="46" customFormat="1" ht="25.5">
      <c r="A64" s="44" t="s">
        <v>104</v>
      </c>
      <c r="B64" s="32" t="s">
        <v>105</v>
      </c>
      <c r="C64" s="45" t="s">
        <v>3</v>
      </c>
      <c r="D64" s="66">
        <f>SUM(D29:D33)</f>
        <v>34</v>
      </c>
      <c r="E64" s="106"/>
      <c r="F64" s="36">
        <f t="shared" ref="F64:F69" si="3">ROUND($H64*E64,2)</f>
        <v>0</v>
      </c>
      <c r="AMI64" s="87"/>
    </row>
    <row r="65" spans="1:1023" s="46" customFormat="1" ht="25.5">
      <c r="A65" s="31" t="s">
        <v>106</v>
      </c>
      <c r="B65" s="32" t="s">
        <v>107</v>
      </c>
      <c r="C65" s="33" t="s">
        <v>3</v>
      </c>
      <c r="D65" s="66">
        <v>34</v>
      </c>
      <c r="E65" s="106"/>
      <c r="F65" s="36">
        <f t="shared" si="3"/>
        <v>0</v>
      </c>
      <c r="AMI65" s="87"/>
    </row>
    <row r="66" spans="1:1023" s="46" customFormat="1" ht="25.5">
      <c r="A66" s="44" t="s">
        <v>108</v>
      </c>
      <c r="B66" s="32" t="s">
        <v>109</v>
      </c>
      <c r="C66" s="45" t="s">
        <v>3</v>
      </c>
      <c r="D66" s="66">
        <f>SUM(D35:D42)</f>
        <v>29</v>
      </c>
      <c r="E66" s="106"/>
      <c r="F66" s="36">
        <f t="shared" si="3"/>
        <v>0</v>
      </c>
      <c r="AMI66" s="87"/>
    </row>
    <row r="67" spans="1:1023" s="46" customFormat="1" ht="25.5">
      <c r="A67" s="31" t="s">
        <v>110</v>
      </c>
      <c r="B67" s="32" t="s">
        <v>107</v>
      </c>
      <c r="C67" s="33" t="s">
        <v>3</v>
      </c>
      <c r="D67" s="66">
        <f>SUM(D36:D43)</f>
        <v>29</v>
      </c>
      <c r="E67" s="106"/>
      <c r="F67" s="36">
        <f t="shared" si="3"/>
        <v>0</v>
      </c>
      <c r="AMI67" s="87"/>
    </row>
    <row r="68" spans="1:1023" s="46" customFormat="1" ht="25.5">
      <c r="A68" s="44" t="s">
        <v>111</v>
      </c>
      <c r="B68" s="32" t="s">
        <v>112</v>
      </c>
      <c r="C68" s="45" t="s">
        <v>3</v>
      </c>
      <c r="D68" s="66">
        <f>SUM(D44:D58)</f>
        <v>10362</v>
      </c>
      <c r="E68" s="106"/>
      <c r="F68" s="36">
        <f t="shared" si="3"/>
        <v>0</v>
      </c>
      <c r="AMI68" s="87"/>
    </row>
    <row r="69" spans="1:1023" s="46" customFormat="1" ht="25.5">
      <c r="A69" s="31" t="s">
        <v>113</v>
      </c>
      <c r="B69" s="32" t="s">
        <v>151</v>
      </c>
      <c r="C69" s="33" t="s">
        <v>3</v>
      </c>
      <c r="D69" s="66">
        <v>10362</v>
      </c>
      <c r="E69" s="106"/>
      <c r="F69" s="36">
        <f t="shared" si="3"/>
        <v>0</v>
      </c>
      <c r="AMI69" s="87"/>
    </row>
    <row r="70" spans="1:1023" s="89" customFormat="1">
      <c r="A70" s="90"/>
      <c r="B70" s="91"/>
      <c r="C70" s="102"/>
      <c r="D70" s="103"/>
      <c r="E70" s="103"/>
      <c r="F70" s="124"/>
      <c r="AMI70" s="87"/>
    </row>
    <row r="71" spans="1:1023" s="89" customFormat="1" ht="24.75">
      <c r="A71" s="90"/>
      <c r="B71" s="109" t="s">
        <v>115</v>
      </c>
      <c r="C71" s="102"/>
      <c r="D71" s="103"/>
      <c r="E71" s="103"/>
      <c r="F71" s="110">
        <f>SUM(F64:F69)</f>
        <v>0</v>
      </c>
      <c r="AMI71" s="87"/>
    </row>
    <row r="72" spans="1:1023" s="89" customFormat="1">
      <c r="A72" s="90"/>
      <c r="B72" s="91"/>
      <c r="C72" s="92"/>
      <c r="D72" s="93"/>
      <c r="E72" s="94"/>
      <c r="F72" s="95"/>
      <c r="AMI72" s="87"/>
    </row>
    <row r="73" spans="1:1023" s="89" customFormat="1" ht="38.25">
      <c r="A73" s="96" t="s">
        <v>102</v>
      </c>
      <c r="B73" s="67" t="s">
        <v>116</v>
      </c>
      <c r="C73" s="97"/>
      <c r="D73" s="98"/>
      <c r="E73" s="99"/>
      <c r="F73" s="100"/>
      <c r="AMI73" s="87"/>
    </row>
    <row r="74" spans="1:1023" s="89" customFormat="1">
      <c r="A74" s="90"/>
      <c r="B74" s="101"/>
      <c r="C74" s="102"/>
      <c r="D74" s="103"/>
      <c r="E74" s="104"/>
      <c r="F74" s="105"/>
      <c r="AMI74" s="87"/>
    </row>
    <row r="75" spans="1:1023" s="46" customFormat="1" ht="25.5">
      <c r="A75" s="44" t="s">
        <v>117</v>
      </c>
      <c r="B75" s="32" t="s">
        <v>118</v>
      </c>
      <c r="C75" s="45" t="s">
        <v>17</v>
      </c>
      <c r="D75" s="66">
        <v>1</v>
      </c>
      <c r="E75" s="106"/>
      <c r="F75" s="36">
        <f>ROUND($H75*E75,2)</f>
        <v>0</v>
      </c>
      <c r="AMI75" s="87"/>
    </row>
    <row r="76" spans="1:1023" s="46" customFormat="1" ht="25.5">
      <c r="A76" s="44" t="s">
        <v>119</v>
      </c>
      <c r="B76" s="32" t="s">
        <v>120</v>
      </c>
      <c r="C76" s="45" t="s">
        <v>17</v>
      </c>
      <c r="D76" s="66">
        <v>1</v>
      </c>
      <c r="E76" s="118"/>
      <c r="F76" s="36">
        <f>ROUND($H76*E76,2)</f>
        <v>0</v>
      </c>
      <c r="AMI76" s="87"/>
    </row>
    <row r="77" spans="1:1023" s="46" customFormat="1" ht="38.25">
      <c r="A77" s="44" t="s">
        <v>121</v>
      </c>
      <c r="B77" s="32" t="s">
        <v>122</v>
      </c>
      <c r="C77" s="45" t="s">
        <v>17</v>
      </c>
      <c r="D77" s="66">
        <v>1</v>
      </c>
      <c r="E77" s="118"/>
      <c r="F77" s="36">
        <f>ROUND($H77*E77,2)</f>
        <v>0</v>
      </c>
      <c r="AMI77" s="87"/>
    </row>
    <row r="78" spans="1:1023" s="46" customFormat="1" ht="38.25">
      <c r="A78" s="44" t="s">
        <v>123</v>
      </c>
      <c r="B78" s="32" t="s">
        <v>124</v>
      </c>
      <c r="C78" s="45" t="s">
        <v>17</v>
      </c>
      <c r="D78" s="66">
        <v>1</v>
      </c>
      <c r="E78" s="118"/>
      <c r="F78" s="36">
        <f>ROUND($H78*E78,2)</f>
        <v>0</v>
      </c>
      <c r="AMI78" s="87"/>
    </row>
    <row r="79" spans="1:1023" s="89" customFormat="1">
      <c r="A79" s="90"/>
      <c r="B79" s="91"/>
      <c r="C79" s="102"/>
      <c r="D79" s="103"/>
      <c r="E79" s="103"/>
      <c r="F79" s="108"/>
      <c r="AMI79" s="87"/>
    </row>
    <row r="80" spans="1:1023" s="89" customFormat="1" ht="24.75">
      <c r="A80" s="90"/>
      <c r="B80" s="109" t="s">
        <v>125</v>
      </c>
      <c r="C80" s="102"/>
      <c r="D80" s="103"/>
      <c r="E80" s="103"/>
      <c r="F80" s="110">
        <f>SUM(F75:F78)</f>
        <v>0</v>
      </c>
      <c r="AMI80" s="87"/>
    </row>
    <row r="81" spans="1:1023" s="89" customFormat="1">
      <c r="A81" s="90"/>
      <c r="B81" s="91"/>
      <c r="C81" s="92"/>
      <c r="D81" s="93"/>
      <c r="E81" s="94"/>
      <c r="F81" s="95"/>
      <c r="AMI81" s="87"/>
    </row>
    <row r="82" spans="1:1023" s="89" customFormat="1" ht="38.25">
      <c r="A82" s="96" t="s">
        <v>102</v>
      </c>
      <c r="B82" s="67" t="s">
        <v>126</v>
      </c>
      <c r="C82" s="97"/>
      <c r="D82" s="98"/>
      <c r="E82" s="99"/>
      <c r="F82" s="100"/>
      <c r="AMI82" s="87"/>
    </row>
    <row r="83" spans="1:1023" s="89" customFormat="1">
      <c r="A83" s="90"/>
      <c r="B83" s="91"/>
      <c r="C83" s="92"/>
      <c r="D83" s="93"/>
      <c r="E83" s="94"/>
      <c r="F83" s="95"/>
      <c r="AMI83" s="87"/>
    </row>
    <row r="84" spans="1:1023" s="46" customFormat="1" ht="25.5">
      <c r="A84" s="44" t="s">
        <v>127</v>
      </c>
      <c r="B84" s="32" t="s">
        <v>118</v>
      </c>
      <c r="C84" s="45" t="s">
        <v>17</v>
      </c>
      <c r="D84" s="66">
        <v>1</v>
      </c>
      <c r="E84" s="106"/>
      <c r="F84" s="36">
        <f>ROUND($H84*E84,2)</f>
        <v>0</v>
      </c>
      <c r="AMI84" s="87"/>
    </row>
    <row r="85" spans="1:1023" s="46" customFormat="1" ht="25.5">
      <c r="A85" s="44" t="s">
        <v>128</v>
      </c>
      <c r="B85" s="32" t="s">
        <v>120</v>
      </c>
      <c r="C85" s="45" t="s">
        <v>17</v>
      </c>
      <c r="D85" s="66">
        <v>1</v>
      </c>
      <c r="E85" s="118"/>
      <c r="F85" s="36">
        <f>ROUND($H85*E85,2)</f>
        <v>0</v>
      </c>
      <c r="AMI85" s="87"/>
    </row>
    <row r="86" spans="1:1023" s="46" customFormat="1" ht="38.25">
      <c r="A86" s="44" t="s">
        <v>129</v>
      </c>
      <c r="B86" s="32" t="s">
        <v>122</v>
      </c>
      <c r="C86" s="45" t="s">
        <v>17</v>
      </c>
      <c r="D86" s="66">
        <v>1</v>
      </c>
      <c r="E86" s="118"/>
      <c r="F86" s="36">
        <f>ROUND($H86*E86,2)</f>
        <v>0</v>
      </c>
      <c r="AMI86" s="87"/>
    </row>
    <row r="87" spans="1:1023" s="46" customFormat="1" ht="38.25">
      <c r="A87" s="44" t="s">
        <v>130</v>
      </c>
      <c r="B87" s="32" t="s">
        <v>124</v>
      </c>
      <c r="C87" s="45" t="s">
        <v>17</v>
      </c>
      <c r="D87" s="66">
        <v>1</v>
      </c>
      <c r="E87" s="118"/>
      <c r="F87" s="36">
        <f>ROUND($H87*E87,2)</f>
        <v>0</v>
      </c>
      <c r="AMI87" s="87"/>
    </row>
    <row r="88" spans="1:1023" s="46" customFormat="1" ht="25.5">
      <c r="A88" s="131" t="s">
        <v>131</v>
      </c>
      <c r="B88" s="32" t="s">
        <v>132</v>
      </c>
      <c r="C88" s="33" t="s">
        <v>17</v>
      </c>
      <c r="D88" s="66">
        <v>1</v>
      </c>
      <c r="E88" s="118"/>
      <c r="F88" s="36">
        <f>ROUND($H88*E88,2)</f>
        <v>0</v>
      </c>
      <c r="AMI88" s="87"/>
    </row>
    <row r="89" spans="1:1023" s="89" customFormat="1">
      <c r="A89" s="90"/>
      <c r="B89" s="91"/>
      <c r="C89" s="102"/>
      <c r="D89" s="103"/>
      <c r="E89" s="107"/>
      <c r="F89" s="108"/>
      <c r="AMI89" s="87"/>
    </row>
    <row r="90" spans="1:1023" s="89" customFormat="1" ht="24.75">
      <c r="A90" s="90"/>
      <c r="B90" s="109" t="s">
        <v>133</v>
      </c>
      <c r="C90" s="102"/>
      <c r="D90" s="103"/>
      <c r="E90" s="107"/>
      <c r="F90" s="110">
        <f>SUM(F84:F88)</f>
        <v>0</v>
      </c>
      <c r="AMI90" s="87"/>
    </row>
    <row r="91" spans="1:1023" s="89" customFormat="1">
      <c r="A91" s="90"/>
      <c r="B91" s="109"/>
      <c r="C91" s="102"/>
      <c r="D91" s="103"/>
      <c r="E91" s="107"/>
      <c r="F91" s="110"/>
      <c r="AMI91" s="87"/>
    </row>
    <row r="92" spans="1:1023" s="9" customFormat="1" ht="12.75">
      <c r="A92" s="21" t="s">
        <v>102</v>
      </c>
      <c r="B92" s="67" t="s">
        <v>134</v>
      </c>
      <c r="C92" s="22"/>
      <c r="D92" s="22"/>
      <c r="E92" s="22"/>
      <c r="F92" s="23"/>
      <c r="G92" s="132"/>
      <c r="H92" s="133"/>
    </row>
    <row r="93" spans="1:1023" s="9" customFormat="1" ht="25.5">
      <c r="A93" s="44" t="s">
        <v>177</v>
      </c>
      <c r="B93" s="32" t="s">
        <v>107</v>
      </c>
      <c r="C93" s="33" t="s">
        <v>3</v>
      </c>
      <c r="D93" s="66">
        <v>-34</v>
      </c>
      <c r="E93" s="68">
        <f>E65</f>
        <v>0</v>
      </c>
      <c r="F93" s="36">
        <f t="shared" ref="F93:F98" si="4">ROUND($D93*E93,2)</f>
        <v>0</v>
      </c>
      <c r="G93" s="134"/>
      <c r="H93" s="134"/>
    </row>
    <row r="94" spans="1:1023" s="9" customFormat="1" ht="25.5">
      <c r="A94" s="69" t="s">
        <v>136</v>
      </c>
      <c r="B94" s="32" t="s">
        <v>137</v>
      </c>
      <c r="C94" s="33" t="s">
        <v>3</v>
      </c>
      <c r="D94" s="66">
        <v>34</v>
      </c>
      <c r="E94" s="35"/>
      <c r="F94" s="36">
        <f t="shared" si="4"/>
        <v>0</v>
      </c>
      <c r="G94" s="134"/>
      <c r="H94" s="134"/>
    </row>
    <row r="95" spans="1:1023" s="9" customFormat="1" ht="25.5">
      <c r="A95" s="69" t="s">
        <v>138</v>
      </c>
      <c r="B95" s="32" t="s">
        <v>107</v>
      </c>
      <c r="C95" s="33" t="s">
        <v>3</v>
      </c>
      <c r="D95" s="66">
        <v>-29</v>
      </c>
      <c r="E95" s="68">
        <f>E67</f>
        <v>0</v>
      </c>
      <c r="F95" s="36">
        <f t="shared" si="4"/>
        <v>0</v>
      </c>
      <c r="G95" s="134"/>
      <c r="H95" s="134"/>
    </row>
    <row r="96" spans="1:1023" s="9" customFormat="1" ht="25.5">
      <c r="A96" s="69" t="s">
        <v>139</v>
      </c>
      <c r="B96" s="32" t="s">
        <v>137</v>
      </c>
      <c r="C96" s="33" t="s">
        <v>3</v>
      </c>
      <c r="D96" s="66">
        <v>29</v>
      </c>
      <c r="E96" s="35"/>
      <c r="F96" s="36">
        <f t="shared" si="4"/>
        <v>0</v>
      </c>
      <c r="G96" s="134"/>
      <c r="H96" s="134"/>
    </row>
    <row r="97" spans="1:1023" s="9" customFormat="1" ht="25.5">
      <c r="A97" s="69" t="s">
        <v>140</v>
      </c>
      <c r="B97" s="32" t="s">
        <v>114</v>
      </c>
      <c r="C97" s="33" t="s">
        <v>3</v>
      </c>
      <c r="D97" s="66">
        <v>-10362</v>
      </c>
      <c r="E97" s="68">
        <f>E69</f>
        <v>0</v>
      </c>
      <c r="F97" s="36">
        <f t="shared" si="4"/>
        <v>0</v>
      </c>
      <c r="G97" s="134"/>
      <c r="H97" s="134"/>
    </row>
    <row r="98" spans="1:1023" s="9" customFormat="1" ht="25.5">
      <c r="A98" s="69" t="s">
        <v>141</v>
      </c>
      <c r="B98" s="32" t="s">
        <v>142</v>
      </c>
      <c r="C98" s="33" t="s">
        <v>3</v>
      </c>
      <c r="D98" s="66">
        <v>10362</v>
      </c>
      <c r="E98" s="70"/>
      <c r="F98" s="36">
        <f t="shared" si="4"/>
        <v>0</v>
      </c>
      <c r="G98" s="134"/>
      <c r="H98" s="134"/>
    </row>
    <row r="99" spans="1:1023" s="9" customFormat="1">
      <c r="A99" s="15"/>
      <c r="B99" s="39" t="s">
        <v>143</v>
      </c>
      <c r="C99" s="27"/>
      <c r="D99" s="27"/>
      <c r="E99" s="37"/>
      <c r="F99" s="40">
        <f>SUM(F93:F98)</f>
        <v>0</v>
      </c>
      <c r="G99"/>
      <c r="H99"/>
    </row>
    <row r="100" spans="1:1023" s="89" customFormat="1">
      <c r="A100" s="135"/>
      <c r="B100" s="136"/>
      <c r="D100" s="137"/>
      <c r="E100" s="138"/>
      <c r="F100" s="139"/>
      <c r="AMI100" s="87"/>
    </row>
    <row r="101" spans="1:1023" s="89" customFormat="1" ht="13.9" customHeight="1">
      <c r="A101" s="4" t="s">
        <v>144</v>
      </c>
      <c r="B101" s="73"/>
      <c r="C101" s="74"/>
      <c r="D101" s="74"/>
      <c r="E101" s="74"/>
      <c r="F101" s="140"/>
      <c r="AMI101" s="87"/>
    </row>
    <row r="102" spans="1:1023" s="89" customFormat="1">
      <c r="A102" s="4"/>
      <c r="B102" s="76" t="s">
        <v>145</v>
      </c>
      <c r="C102" s="77"/>
      <c r="D102" s="77"/>
      <c r="E102" s="77"/>
      <c r="F102" s="141">
        <f>F8+F24+F60+F71+F80+F90</f>
        <v>0</v>
      </c>
      <c r="AMI102" s="87"/>
    </row>
    <row r="103" spans="1:1023" s="89" customFormat="1">
      <c r="A103" s="4"/>
      <c r="B103" s="79"/>
      <c r="C103" s="80"/>
      <c r="D103" s="80"/>
      <c r="E103" s="80"/>
      <c r="F103" s="142"/>
      <c r="AMI103" s="87"/>
    </row>
    <row r="104" spans="1:1023" s="89" customFormat="1">
      <c r="A104" s="4"/>
      <c r="B104" s="76" t="s">
        <v>146</v>
      </c>
      <c r="C104" s="77"/>
      <c r="D104" s="77"/>
      <c r="E104" s="77"/>
      <c r="F104" s="143">
        <f>F102*20%</f>
        <v>0</v>
      </c>
      <c r="AMI104" s="87"/>
    </row>
    <row r="105" spans="1:1023" s="89" customFormat="1">
      <c r="A105" s="4"/>
      <c r="B105" s="79"/>
      <c r="C105" s="80"/>
      <c r="D105" s="80"/>
      <c r="E105" s="80"/>
      <c r="F105" s="142"/>
      <c r="AMI105" s="87"/>
    </row>
    <row r="106" spans="1:1023" s="89" customFormat="1">
      <c r="A106" s="4"/>
      <c r="B106" s="76" t="s">
        <v>147</v>
      </c>
      <c r="C106" s="77"/>
      <c r="D106" s="77"/>
      <c r="E106" s="77"/>
      <c r="F106" s="144">
        <f>SUM(F102:F105)</f>
        <v>0</v>
      </c>
      <c r="AMI106" s="87"/>
    </row>
    <row r="107" spans="1:1023" s="89" customFormat="1">
      <c r="A107" s="4"/>
      <c r="B107" s="84"/>
      <c r="C107" s="85"/>
      <c r="D107" s="85"/>
      <c r="E107" s="85"/>
      <c r="F107" s="145"/>
      <c r="AMI107" s="87"/>
    </row>
    <row r="108" spans="1:1023" s="89" customFormat="1">
      <c r="A108" s="135"/>
      <c r="B108" s="136"/>
      <c r="D108" s="137"/>
      <c r="E108" s="139"/>
      <c r="F108" s="139"/>
      <c r="AMI108" s="87"/>
    </row>
    <row r="109" spans="1:1023" s="89" customFormat="1" ht="13.9" customHeight="1">
      <c r="A109" s="4" t="s">
        <v>148</v>
      </c>
      <c r="B109" s="73"/>
      <c r="C109" s="74"/>
      <c r="D109" s="74"/>
      <c r="E109" s="74"/>
      <c r="F109" s="74"/>
      <c r="G109" s="146"/>
      <c r="H109" s="147"/>
      <c r="AMI109" s="87"/>
    </row>
    <row r="110" spans="1:1023">
      <c r="A110" s="4"/>
      <c r="B110" s="76" t="s">
        <v>145</v>
      </c>
      <c r="C110" s="77"/>
      <c r="D110" s="77"/>
      <c r="E110" s="77"/>
      <c r="F110" s="78">
        <f>F8+F24+F60+F71+F80+F90+F99</f>
        <v>0</v>
      </c>
      <c r="G110" s="148"/>
      <c r="H110" s="134"/>
    </row>
    <row r="111" spans="1:1023">
      <c r="A111" s="4"/>
      <c r="B111" s="79"/>
      <c r="C111" s="80"/>
      <c r="D111" s="80"/>
      <c r="E111" s="80"/>
      <c r="F111" s="81"/>
      <c r="G111" s="148"/>
      <c r="H111" s="134"/>
    </row>
    <row r="112" spans="1:1023">
      <c r="A112" s="4"/>
      <c r="B112" s="76" t="s">
        <v>146</v>
      </c>
      <c r="C112" s="77"/>
      <c r="D112" s="77"/>
      <c r="E112" s="77"/>
      <c r="F112" s="82">
        <f>F110*20%</f>
        <v>0</v>
      </c>
      <c r="G112" s="148"/>
      <c r="H112" s="134"/>
    </row>
    <row r="113" spans="1:8">
      <c r="A113" s="4"/>
      <c r="B113" s="79"/>
      <c r="C113" s="80"/>
      <c r="D113" s="80"/>
      <c r="E113" s="80"/>
      <c r="F113" s="81"/>
      <c r="G113" s="148"/>
      <c r="H113" s="134"/>
    </row>
    <row r="114" spans="1:8">
      <c r="A114" s="4"/>
      <c r="B114" s="76" t="s">
        <v>147</v>
      </c>
      <c r="C114" s="77"/>
      <c r="D114" s="77"/>
      <c r="E114" s="77"/>
      <c r="F114" s="83">
        <f>SUM(F110:F113)</f>
        <v>0</v>
      </c>
      <c r="G114" s="148"/>
      <c r="H114" s="134"/>
    </row>
    <row r="115" spans="1:8">
      <c r="A115" s="4"/>
      <c r="B115" s="84"/>
      <c r="C115" s="85"/>
      <c r="D115" s="85"/>
      <c r="E115" s="85"/>
      <c r="F115" s="85"/>
      <c r="G115" s="146"/>
      <c r="H115" s="147"/>
    </row>
  </sheetData>
  <mergeCells count="3">
    <mergeCell ref="A1:F1"/>
    <mergeCell ref="A101:A107"/>
    <mergeCell ref="A109:A115"/>
  </mergeCells>
  <conditionalFormatting sqref="D29:E33 D20:D22 D13:D16">
    <cfRule type="cellIs" dxfId="59" priority="2" operator="equal">
      <formula>0</formula>
    </cfRule>
    <cfRule type="cellIs" dxfId="58" priority="3" operator="equal">
      <formula>0</formula>
    </cfRule>
  </conditionalFormatting>
  <conditionalFormatting sqref="D35:E42">
    <cfRule type="cellIs" dxfId="57" priority="4" operator="equal">
      <formula>0</formula>
    </cfRule>
    <cfRule type="cellIs" dxfId="56" priority="5" operator="equal">
      <formula>0</formula>
    </cfRule>
  </conditionalFormatting>
  <conditionalFormatting sqref="D44:E53">
    <cfRule type="cellIs" dxfId="55" priority="6" operator="equal">
      <formula>0</formula>
    </cfRule>
    <cfRule type="cellIs" dxfId="54" priority="7" operator="equal">
      <formula>0</formula>
    </cfRule>
  </conditionalFormatting>
  <conditionalFormatting sqref="D55:E58">
    <cfRule type="cellIs" dxfId="53" priority="8" operator="equal">
      <formula>0</formula>
    </cfRule>
    <cfRule type="cellIs" dxfId="52" priority="9" operator="equal">
      <formula>0</formula>
    </cfRule>
  </conditionalFormatting>
  <conditionalFormatting sqref="D64:E69">
    <cfRule type="cellIs" dxfId="51" priority="10" operator="equal">
      <formula>0</formula>
    </cfRule>
  </conditionalFormatting>
  <conditionalFormatting sqref="D75:E78 D84:D88">
    <cfRule type="cellIs" dxfId="50" priority="11" operator="equal">
      <formula>0</formula>
    </cfRule>
    <cfRule type="cellIs" dxfId="49" priority="12" operator="equal">
      <formula>0</formula>
    </cfRule>
  </conditionalFormatting>
  <conditionalFormatting sqref="E84:E88">
    <cfRule type="cellIs" dxfId="48" priority="13" operator="equal">
      <formula>0</formula>
    </cfRule>
  </conditionalFormatting>
  <conditionalFormatting sqref="D64:E69">
    <cfRule type="cellIs" dxfId="47" priority="14" operator="equal">
      <formula>0</formula>
    </cfRule>
  </conditionalFormatting>
  <conditionalFormatting sqref="E84:E88">
    <cfRule type="cellIs" dxfId="46" priority="15" operator="equal">
      <formula>0</formula>
    </cfRule>
  </conditionalFormatting>
  <conditionalFormatting sqref="F6 F12:F22 F29:F33 F35:F42 F44:F53 F55:F58 F75:F78 F84:F88 F64:F69 F93:F98">
    <cfRule type="cellIs" dxfId="45" priority="16" operator="equal">
      <formula>0</formula>
    </cfRule>
    <cfRule type="cellIs" dxfId="44" priority="17" operator="equal">
      <formula>0</formula>
    </cfRule>
  </conditionalFormatting>
  <conditionalFormatting sqref="F83">
    <cfRule type="cellIs" dxfId="43" priority="18" operator="equal">
      <formula>0</formula>
    </cfRule>
  </conditionalFormatting>
  <conditionalFormatting sqref="D93:D98 F93:F98">
    <cfRule type="cellIs" dxfId="42" priority="19" operator="equal">
      <formula>0</formula>
    </cfRule>
  </conditionalFormatting>
  <conditionalFormatting sqref="D93:D98">
    <cfRule type="cellIs" dxfId="41" priority="20" operator="equal">
      <formula>0</formula>
    </cfRule>
  </conditionalFormatting>
  <conditionalFormatting sqref="F93:F98">
    <cfRule type="cellIs" dxfId="40" priority="21" operator="equal">
      <formula>0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Roman,Normal"&amp;12&amp;Kffffff&amp;A</oddHeader>
    <oddFooter>&amp;C&amp;"Times New Roman,Normal"&amp;12&amp;KffffffPage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I115"/>
  <sheetViews>
    <sheetView topLeftCell="A48" zoomScale="85" zoomScaleNormal="85" workbookViewId="0">
      <selection activeCell="B63" sqref="B63"/>
    </sheetView>
  </sheetViews>
  <sheetFormatPr baseColWidth="10" defaultColWidth="11.5703125" defaultRowHeight="15"/>
  <cols>
    <col min="1" max="1" width="14" style="87" customWidth="1"/>
    <col min="2" max="2" width="57.28515625" style="87" customWidth="1"/>
    <col min="3" max="3" width="11.5703125" style="87"/>
    <col min="4" max="4" width="11.5703125" style="88"/>
    <col min="5" max="1023" width="11.5703125" style="87"/>
  </cols>
  <sheetData>
    <row r="1" spans="1:1023" s="89" customFormat="1" ht="13.5" customHeight="1">
      <c r="A1" s="3" t="s">
        <v>152</v>
      </c>
      <c r="B1" s="3"/>
      <c r="C1" s="3"/>
      <c r="D1" s="3"/>
      <c r="E1" s="3"/>
      <c r="F1" s="3"/>
      <c r="AMI1" s="87"/>
    </row>
    <row r="2" spans="1:1023" s="89" customFormat="1" ht="38.25">
      <c r="A2" s="67" t="s">
        <v>1</v>
      </c>
      <c r="B2" s="67" t="s">
        <v>2</v>
      </c>
      <c r="C2" s="67" t="s">
        <v>3</v>
      </c>
      <c r="D2" s="13" t="s">
        <v>150</v>
      </c>
      <c r="E2" s="14" t="s">
        <v>7</v>
      </c>
      <c r="F2" s="67" t="s">
        <v>8</v>
      </c>
      <c r="AMI2" s="87"/>
    </row>
    <row r="3" spans="1:1023" s="89" customFormat="1">
      <c r="A3" s="90"/>
      <c r="B3" s="91"/>
      <c r="C3" s="92"/>
      <c r="D3" s="93"/>
      <c r="E3" s="94"/>
      <c r="F3" s="95"/>
      <c r="AMI3" s="87"/>
    </row>
    <row r="4" spans="1:1023" s="89" customFormat="1">
      <c r="A4" s="96"/>
      <c r="B4" s="67" t="s">
        <v>9</v>
      </c>
      <c r="C4" s="97"/>
      <c r="D4" s="98"/>
      <c r="E4" s="99"/>
      <c r="F4" s="100"/>
      <c r="AMI4" s="87"/>
    </row>
    <row r="5" spans="1:1023" s="89" customFormat="1">
      <c r="A5" s="90"/>
      <c r="B5" s="101"/>
      <c r="C5" s="102"/>
      <c r="D5" s="103"/>
      <c r="E5" s="104"/>
      <c r="F5" s="105"/>
      <c r="AMI5" s="87"/>
    </row>
    <row r="6" spans="1:1023" s="89" customFormat="1">
      <c r="A6" s="44" t="s">
        <v>10</v>
      </c>
      <c r="B6" s="32" t="s">
        <v>11</v>
      </c>
      <c r="C6" s="45" t="s">
        <v>12</v>
      </c>
      <c r="D6" s="66">
        <v>1</v>
      </c>
      <c r="E6" s="106"/>
      <c r="F6" s="36">
        <f>ROUND($H6*E6,2)</f>
        <v>0</v>
      </c>
      <c r="AMI6" s="87"/>
    </row>
    <row r="7" spans="1:1023" s="89" customFormat="1">
      <c r="A7" s="90"/>
      <c r="B7" s="91"/>
      <c r="C7" s="102"/>
      <c r="D7" s="103"/>
      <c r="E7" s="107"/>
      <c r="F7" s="108"/>
      <c r="AMI7" s="87"/>
    </row>
    <row r="8" spans="1:1023" s="89" customFormat="1">
      <c r="A8" s="90"/>
      <c r="B8" s="109" t="s">
        <v>13</v>
      </c>
      <c r="C8" s="102"/>
      <c r="D8" s="103"/>
      <c r="E8" s="107"/>
      <c r="F8" s="110">
        <f>SUM(F5:F7)</f>
        <v>0</v>
      </c>
      <c r="AMI8" s="87"/>
    </row>
    <row r="9" spans="1:1023" s="89" customFormat="1">
      <c r="A9" s="90"/>
      <c r="B9" s="91"/>
      <c r="C9" s="92"/>
      <c r="D9" s="93"/>
      <c r="E9" s="111"/>
      <c r="F9" s="95"/>
      <c r="AMI9" s="87"/>
    </row>
    <row r="10" spans="1:1023" s="89" customFormat="1">
      <c r="A10" s="96"/>
      <c r="B10" s="67" t="s">
        <v>14</v>
      </c>
      <c r="C10" s="97"/>
      <c r="D10" s="97"/>
      <c r="E10" s="96"/>
      <c r="F10" s="97"/>
      <c r="AMI10" s="87"/>
    </row>
    <row r="11" spans="1:1023" s="89" customFormat="1">
      <c r="A11" s="90"/>
      <c r="B11" s="101"/>
      <c r="C11" s="102"/>
      <c r="D11" s="103"/>
      <c r="E11" s="112"/>
      <c r="F11" s="105"/>
      <c r="AMI11" s="87"/>
    </row>
    <row r="12" spans="1:1023" s="46" customFormat="1">
      <c r="A12" s="31" t="s">
        <v>15</v>
      </c>
      <c r="B12" s="32" t="s">
        <v>16</v>
      </c>
      <c r="C12" s="33" t="s">
        <v>17</v>
      </c>
      <c r="D12" s="34">
        <v>1</v>
      </c>
      <c r="E12" s="106"/>
      <c r="F12" s="36">
        <f t="shared" ref="F12:F22" si="0">ROUND($H12*E12,2)</f>
        <v>0</v>
      </c>
      <c r="AMI12" s="87"/>
    </row>
    <row r="13" spans="1:1023" s="46" customFormat="1">
      <c r="A13" s="31" t="s">
        <v>18</v>
      </c>
      <c r="B13" s="32" t="s">
        <v>19</v>
      </c>
      <c r="C13" s="33" t="s">
        <v>17</v>
      </c>
      <c r="D13" s="43"/>
      <c r="E13" s="106"/>
      <c r="F13" s="36">
        <f t="shared" si="0"/>
        <v>0</v>
      </c>
      <c r="AMI13" s="87"/>
    </row>
    <row r="14" spans="1:1023" s="46" customFormat="1">
      <c r="A14" s="31" t="s">
        <v>20</v>
      </c>
      <c r="B14" s="32" t="s">
        <v>21</v>
      </c>
      <c r="C14" s="33" t="s">
        <v>22</v>
      </c>
      <c r="D14" s="43">
        <v>4727</v>
      </c>
      <c r="E14" s="106"/>
      <c r="F14" s="36">
        <f t="shared" si="0"/>
        <v>0</v>
      </c>
      <c r="AMI14" s="87"/>
    </row>
    <row r="15" spans="1:1023" s="46" customFormat="1">
      <c r="A15" s="31" t="s">
        <v>23</v>
      </c>
      <c r="B15" s="32" t="s">
        <v>24</v>
      </c>
      <c r="C15" s="33" t="s">
        <v>3</v>
      </c>
      <c r="D15" s="43">
        <f>SUM(D29:D33)</f>
        <v>19</v>
      </c>
      <c r="E15" s="106"/>
      <c r="F15" s="36">
        <f t="shared" si="0"/>
        <v>0</v>
      </c>
      <c r="AMI15" s="87"/>
    </row>
    <row r="16" spans="1:1023" s="46" customFormat="1">
      <c r="A16" s="31" t="s">
        <v>25</v>
      </c>
      <c r="B16" s="32" t="s">
        <v>26</v>
      </c>
      <c r="C16" s="33" t="s">
        <v>3</v>
      </c>
      <c r="D16" s="43">
        <f>SUM(D35:D42)</f>
        <v>63</v>
      </c>
      <c r="E16" s="106"/>
      <c r="F16" s="36">
        <f t="shared" si="0"/>
        <v>0</v>
      </c>
      <c r="AMI16" s="87"/>
    </row>
    <row r="17" spans="1:1023" s="46" customFormat="1">
      <c r="A17" s="44" t="s">
        <v>27</v>
      </c>
      <c r="B17" s="32" t="s">
        <v>28</v>
      </c>
      <c r="C17" s="45"/>
      <c r="D17" s="45"/>
      <c r="E17" s="45"/>
      <c r="F17" s="36">
        <f t="shared" si="0"/>
        <v>0</v>
      </c>
    </row>
    <row r="18" spans="1:1023" s="46" customFormat="1">
      <c r="A18" s="44" t="s">
        <v>29</v>
      </c>
      <c r="B18" s="32" t="s">
        <v>30</v>
      </c>
      <c r="C18" s="45" t="s">
        <v>31</v>
      </c>
      <c r="D18" s="33">
        <v>1273</v>
      </c>
      <c r="E18" s="33"/>
      <c r="F18" s="36">
        <f t="shared" si="0"/>
        <v>0</v>
      </c>
    </row>
    <row r="19" spans="1:1023" s="46" customFormat="1">
      <c r="A19" s="44" t="s">
        <v>32</v>
      </c>
      <c r="B19" s="32" t="s">
        <v>33</v>
      </c>
      <c r="C19" s="45" t="s">
        <v>31</v>
      </c>
      <c r="D19" s="33"/>
      <c r="E19" s="106"/>
      <c r="F19" s="36">
        <f t="shared" si="0"/>
        <v>0</v>
      </c>
    </row>
    <row r="20" spans="1:1023" s="46" customFormat="1" ht="25.5">
      <c r="A20" s="31" t="s">
        <v>34</v>
      </c>
      <c r="B20" s="32" t="s">
        <v>35</v>
      </c>
      <c r="C20" s="33" t="s">
        <v>3</v>
      </c>
      <c r="D20" s="43">
        <f>D15</f>
        <v>19</v>
      </c>
      <c r="E20" s="106"/>
      <c r="F20" s="36">
        <f t="shared" si="0"/>
        <v>0</v>
      </c>
      <c r="AMI20" s="87"/>
    </row>
    <row r="21" spans="1:1023" s="46" customFormat="1" ht="25.5">
      <c r="A21" s="31" t="s">
        <v>36</v>
      </c>
      <c r="B21" s="32" t="s">
        <v>37</v>
      </c>
      <c r="C21" s="33" t="s">
        <v>22</v>
      </c>
      <c r="D21" s="43">
        <v>4727</v>
      </c>
      <c r="E21" s="106"/>
      <c r="F21" s="36">
        <f t="shared" si="0"/>
        <v>0</v>
      </c>
      <c r="AMI21" s="87"/>
    </row>
    <row r="22" spans="1:1023" s="46" customFormat="1">
      <c r="A22" s="31" t="s">
        <v>38</v>
      </c>
      <c r="B22" s="32" t="s">
        <v>39</v>
      </c>
      <c r="C22" s="33" t="s">
        <v>40</v>
      </c>
      <c r="D22" s="149">
        <f>(D15*4+D16)*10/100*1.5</f>
        <v>20.85</v>
      </c>
      <c r="E22" s="106"/>
      <c r="F22" s="36">
        <f t="shared" si="0"/>
        <v>0</v>
      </c>
      <c r="AMI22" s="87"/>
    </row>
    <row r="23" spans="1:1023" s="89" customFormat="1">
      <c r="A23" s="90"/>
      <c r="B23" s="91"/>
      <c r="C23" s="102"/>
      <c r="D23" s="103"/>
      <c r="E23" s="103"/>
      <c r="F23" s="108"/>
      <c r="AMI23" s="87"/>
    </row>
    <row r="24" spans="1:1023" s="89" customFormat="1">
      <c r="A24" s="90"/>
      <c r="B24" s="109" t="s">
        <v>41</v>
      </c>
      <c r="C24" s="102"/>
      <c r="D24" s="103"/>
      <c r="E24" s="103"/>
      <c r="F24" s="110">
        <f>SUM(F11:F23)</f>
        <v>0</v>
      </c>
      <c r="AMI24" s="87"/>
    </row>
    <row r="25" spans="1:1023" s="89" customFormat="1">
      <c r="A25" s="90"/>
      <c r="B25" s="91"/>
      <c r="C25" s="92"/>
      <c r="D25" s="93"/>
      <c r="E25" s="94"/>
      <c r="F25" s="95"/>
      <c r="AMI25" s="87"/>
    </row>
    <row r="26" spans="1:1023" s="89" customFormat="1">
      <c r="A26" s="96"/>
      <c r="B26" s="67" t="s">
        <v>42</v>
      </c>
      <c r="C26" s="97"/>
      <c r="D26" s="97"/>
      <c r="E26" s="96"/>
      <c r="F26" s="97"/>
      <c r="AMI26" s="87"/>
    </row>
    <row r="27" spans="1:1023" s="89" customFormat="1">
      <c r="A27" s="90"/>
      <c r="B27" s="101"/>
      <c r="C27" s="102"/>
      <c r="D27" s="103"/>
      <c r="E27" s="104"/>
      <c r="F27" s="105"/>
      <c r="AMI27" s="87"/>
    </row>
    <row r="28" spans="1:1023" s="89" customFormat="1" ht="15.75">
      <c r="A28" s="113"/>
      <c r="B28" s="114" t="s">
        <v>43</v>
      </c>
      <c r="C28" s="115"/>
      <c r="D28" s="113"/>
      <c r="E28" s="116"/>
      <c r="F28" s="116"/>
      <c r="AMI28" s="87"/>
    </row>
    <row r="29" spans="1:1023" s="46" customFormat="1">
      <c r="A29" s="52" t="s">
        <v>44</v>
      </c>
      <c r="B29" s="53" t="s">
        <v>45</v>
      </c>
      <c r="C29" s="117" t="s">
        <v>3</v>
      </c>
      <c r="D29" s="43"/>
      <c r="E29" s="118"/>
      <c r="F29" s="36">
        <f>ROUND($H29*E29,2)</f>
        <v>0</v>
      </c>
      <c r="AMI29" s="87"/>
    </row>
    <row r="30" spans="1:1023" s="46" customFormat="1">
      <c r="A30" s="52" t="s">
        <v>46</v>
      </c>
      <c r="B30" s="53" t="s">
        <v>47</v>
      </c>
      <c r="C30" s="117" t="s">
        <v>3</v>
      </c>
      <c r="D30" s="43"/>
      <c r="E30" s="118"/>
      <c r="F30" s="36">
        <f>ROUND($H30*E30,2)</f>
        <v>0</v>
      </c>
      <c r="AMI30" s="87"/>
    </row>
    <row r="31" spans="1:1023" s="46" customFormat="1">
      <c r="A31" s="52" t="s">
        <v>48</v>
      </c>
      <c r="B31" s="53" t="s">
        <v>49</v>
      </c>
      <c r="C31" s="117" t="s">
        <v>3</v>
      </c>
      <c r="D31" s="43">
        <v>7</v>
      </c>
      <c r="E31" s="118"/>
      <c r="F31" s="36">
        <f>ROUND($H31*E31,2)</f>
        <v>0</v>
      </c>
      <c r="AMI31" s="87"/>
    </row>
    <row r="32" spans="1:1023" s="46" customFormat="1">
      <c r="A32" s="52" t="s">
        <v>50</v>
      </c>
      <c r="B32" s="53" t="s">
        <v>51</v>
      </c>
      <c r="C32" s="117" t="s">
        <v>3</v>
      </c>
      <c r="D32" s="43"/>
      <c r="E32" s="118"/>
      <c r="F32" s="36">
        <f>ROUND($H32*E32,2)</f>
        <v>0</v>
      </c>
      <c r="AMI32" s="87"/>
    </row>
    <row r="33" spans="1:1023" s="46" customFormat="1">
      <c r="A33" s="52" t="s">
        <v>52</v>
      </c>
      <c r="B33" s="53" t="s">
        <v>53</v>
      </c>
      <c r="C33" s="117" t="s">
        <v>3</v>
      </c>
      <c r="D33" s="43">
        <v>12</v>
      </c>
      <c r="E33" s="118"/>
      <c r="F33" s="36">
        <f>ROUND($H33*E33,2)</f>
        <v>0</v>
      </c>
      <c r="AMI33" s="87"/>
    </row>
    <row r="34" spans="1:1023" s="89" customFormat="1" ht="15.75">
      <c r="A34" s="113"/>
      <c r="B34" s="114" t="s">
        <v>54</v>
      </c>
      <c r="C34" s="115"/>
      <c r="D34" s="113"/>
      <c r="E34" s="116"/>
      <c r="F34" s="116"/>
      <c r="AMI34" s="87"/>
    </row>
    <row r="35" spans="1:1023" s="46" customFormat="1">
      <c r="A35" s="119" t="s">
        <v>55</v>
      </c>
      <c r="B35" s="53" t="s">
        <v>56</v>
      </c>
      <c r="C35" s="117" t="s">
        <v>3</v>
      </c>
      <c r="D35" s="43"/>
      <c r="E35" s="118"/>
      <c r="F35" s="36">
        <f t="shared" ref="F35:F42" si="1">ROUND($H35*E35,2)</f>
        <v>0</v>
      </c>
      <c r="AMI35" s="87"/>
    </row>
    <row r="36" spans="1:1023" s="46" customFormat="1">
      <c r="A36" s="119" t="s">
        <v>57</v>
      </c>
      <c r="B36" s="53" t="s">
        <v>58</v>
      </c>
      <c r="C36" s="117" t="s">
        <v>3</v>
      </c>
      <c r="D36" s="43"/>
      <c r="E36" s="118"/>
      <c r="F36" s="36">
        <f t="shared" si="1"/>
        <v>0</v>
      </c>
      <c r="AMI36" s="87"/>
    </row>
    <row r="37" spans="1:1023" s="46" customFormat="1">
      <c r="A37" s="119" t="s">
        <v>59</v>
      </c>
      <c r="B37" s="53" t="s">
        <v>60</v>
      </c>
      <c r="C37" s="117" t="s">
        <v>3</v>
      </c>
      <c r="D37" s="43">
        <v>10</v>
      </c>
      <c r="E37" s="118"/>
      <c r="F37" s="36">
        <f t="shared" si="1"/>
        <v>0</v>
      </c>
      <c r="AMI37" s="87"/>
    </row>
    <row r="38" spans="1:1023" s="46" customFormat="1">
      <c r="A38" s="119" t="s">
        <v>61</v>
      </c>
      <c r="B38" s="53" t="s">
        <v>62</v>
      </c>
      <c r="C38" s="117" t="s">
        <v>3</v>
      </c>
      <c r="D38" s="43">
        <v>18</v>
      </c>
      <c r="E38" s="118"/>
      <c r="F38" s="36">
        <f t="shared" si="1"/>
        <v>0</v>
      </c>
      <c r="AMI38" s="87"/>
    </row>
    <row r="39" spans="1:1023" s="46" customFormat="1">
      <c r="A39" s="119" t="s">
        <v>63</v>
      </c>
      <c r="B39" s="53" t="s">
        <v>64</v>
      </c>
      <c r="C39" s="117" t="s">
        <v>3</v>
      </c>
      <c r="D39" s="43">
        <v>5</v>
      </c>
      <c r="E39" s="118"/>
      <c r="F39" s="36">
        <f t="shared" si="1"/>
        <v>0</v>
      </c>
      <c r="AMI39" s="87"/>
    </row>
    <row r="40" spans="1:1023" s="46" customFormat="1">
      <c r="A40" s="119" t="s">
        <v>65</v>
      </c>
      <c r="B40" s="53" t="s">
        <v>66</v>
      </c>
      <c r="C40" s="117" t="s">
        <v>3</v>
      </c>
      <c r="D40" s="43">
        <v>8</v>
      </c>
      <c r="E40" s="118"/>
      <c r="F40" s="36">
        <f t="shared" si="1"/>
        <v>0</v>
      </c>
      <c r="AMI40" s="87"/>
    </row>
    <row r="41" spans="1:1023" s="46" customFormat="1">
      <c r="A41" s="119" t="s">
        <v>67</v>
      </c>
      <c r="B41" s="53" t="s">
        <v>68</v>
      </c>
      <c r="C41" s="117" t="s">
        <v>3</v>
      </c>
      <c r="D41" s="43">
        <v>5</v>
      </c>
      <c r="E41" s="118"/>
      <c r="F41" s="36">
        <f t="shared" si="1"/>
        <v>0</v>
      </c>
      <c r="AMI41" s="87"/>
    </row>
    <row r="42" spans="1:1023" s="46" customFormat="1">
      <c r="A42" s="119" t="s">
        <v>69</v>
      </c>
      <c r="B42" s="53" t="s">
        <v>70</v>
      </c>
      <c r="C42" s="117" t="s">
        <v>3</v>
      </c>
      <c r="D42" s="43">
        <v>17</v>
      </c>
      <c r="E42" s="118"/>
      <c r="F42" s="36">
        <f t="shared" si="1"/>
        <v>0</v>
      </c>
      <c r="AMI42" s="87"/>
    </row>
    <row r="43" spans="1:1023" s="46" customFormat="1" ht="15.75">
      <c r="A43" s="120"/>
      <c r="B43" s="121" t="s">
        <v>71</v>
      </c>
      <c r="C43" s="122"/>
      <c r="D43" s="120"/>
      <c r="E43" s="123"/>
      <c r="F43" s="123"/>
      <c r="AMI43" s="87"/>
    </row>
    <row r="44" spans="1:1023" s="46" customFormat="1">
      <c r="A44" s="119" t="s">
        <v>72</v>
      </c>
      <c r="B44" s="53" t="s">
        <v>73</v>
      </c>
      <c r="C44" s="117" t="s">
        <v>3</v>
      </c>
      <c r="D44" s="43"/>
      <c r="E44" s="118"/>
      <c r="F44" s="36">
        <f t="shared" ref="F44:F53" si="2">ROUND($H44*E44,2)</f>
        <v>0</v>
      </c>
      <c r="AMI44" s="87"/>
    </row>
    <row r="45" spans="1:1023" s="46" customFormat="1">
      <c r="A45" s="119" t="s">
        <v>74</v>
      </c>
      <c r="B45" s="53" t="s">
        <v>75</v>
      </c>
      <c r="C45" s="117" t="s">
        <v>3</v>
      </c>
      <c r="D45" s="43">
        <v>904</v>
      </c>
      <c r="E45" s="118"/>
      <c r="F45" s="36">
        <f t="shared" si="2"/>
        <v>0</v>
      </c>
      <c r="AMI45" s="87"/>
    </row>
    <row r="46" spans="1:1023" s="46" customFormat="1">
      <c r="A46" s="119" t="s">
        <v>76</v>
      </c>
      <c r="B46" s="53" t="s">
        <v>77</v>
      </c>
      <c r="C46" s="117" t="s">
        <v>3</v>
      </c>
      <c r="D46" s="43"/>
      <c r="E46" s="118"/>
      <c r="F46" s="36">
        <f t="shared" si="2"/>
        <v>0</v>
      </c>
      <c r="AMI46" s="87"/>
    </row>
    <row r="47" spans="1:1023" s="46" customFormat="1">
      <c r="A47" s="119" t="s">
        <v>78</v>
      </c>
      <c r="B47" s="53" t="s">
        <v>79</v>
      </c>
      <c r="C47" s="117" t="s">
        <v>3</v>
      </c>
      <c r="D47" s="43">
        <v>678</v>
      </c>
      <c r="E47" s="118"/>
      <c r="F47" s="36">
        <f t="shared" si="2"/>
        <v>0</v>
      </c>
      <c r="AMI47" s="87"/>
    </row>
    <row r="48" spans="1:1023" s="46" customFormat="1">
      <c r="A48" s="119" t="s">
        <v>80</v>
      </c>
      <c r="B48" s="53" t="s">
        <v>81</v>
      </c>
      <c r="C48" s="117" t="s">
        <v>3</v>
      </c>
      <c r="D48" s="43"/>
      <c r="E48" s="118"/>
      <c r="F48" s="36">
        <f t="shared" si="2"/>
        <v>0</v>
      </c>
      <c r="AMI48" s="87"/>
    </row>
    <row r="49" spans="1:1023" s="46" customFormat="1">
      <c r="A49" s="119" t="s">
        <v>82</v>
      </c>
      <c r="B49" s="53" t="s">
        <v>83</v>
      </c>
      <c r="C49" s="117" t="s">
        <v>3</v>
      </c>
      <c r="D49" s="43">
        <v>678</v>
      </c>
      <c r="E49" s="118"/>
      <c r="F49" s="36">
        <f t="shared" si="2"/>
        <v>0</v>
      </c>
      <c r="AMI49" s="87"/>
    </row>
    <row r="50" spans="1:1023" s="46" customFormat="1">
      <c r="A50" s="119" t="s">
        <v>84</v>
      </c>
      <c r="B50" s="53" t="s">
        <v>85</v>
      </c>
      <c r="C50" s="117" t="s">
        <v>3</v>
      </c>
      <c r="D50" s="43"/>
      <c r="E50" s="118"/>
      <c r="F50" s="36">
        <f t="shared" si="2"/>
        <v>0</v>
      </c>
      <c r="AMI50" s="87"/>
    </row>
    <row r="51" spans="1:1023" s="46" customFormat="1">
      <c r="A51" s="119" t="s">
        <v>86</v>
      </c>
      <c r="B51" s="53" t="s">
        <v>87</v>
      </c>
      <c r="C51" s="117" t="s">
        <v>3</v>
      </c>
      <c r="D51" s="43"/>
      <c r="E51" s="118"/>
      <c r="F51" s="36">
        <f t="shared" si="2"/>
        <v>0</v>
      </c>
      <c r="AMI51" s="87"/>
    </row>
    <row r="52" spans="1:1023" s="46" customFormat="1">
      <c r="A52" s="119" t="s">
        <v>88</v>
      </c>
      <c r="B52" s="53" t="s">
        <v>89</v>
      </c>
      <c r="C52" s="117" t="s">
        <v>3</v>
      </c>
      <c r="D52" s="43"/>
      <c r="E52" s="118"/>
      <c r="F52" s="36">
        <f t="shared" si="2"/>
        <v>0</v>
      </c>
      <c r="AMI52" s="87"/>
    </row>
    <row r="53" spans="1:1023" s="46" customFormat="1">
      <c r="A53" s="119" t="s">
        <v>90</v>
      </c>
      <c r="B53" s="53" t="s">
        <v>91</v>
      </c>
      <c r="C53" s="117" t="s">
        <v>3</v>
      </c>
      <c r="D53" s="43"/>
      <c r="E53" s="118"/>
      <c r="F53" s="36">
        <f t="shared" si="2"/>
        <v>0</v>
      </c>
      <c r="AMI53" s="87"/>
    </row>
    <row r="54" spans="1:1023" s="46" customFormat="1" ht="15.75">
      <c r="A54" s="113"/>
      <c r="B54" s="114" t="s">
        <v>92</v>
      </c>
      <c r="C54" s="115"/>
      <c r="D54" s="113"/>
      <c r="E54" s="116"/>
      <c r="F54" s="116"/>
      <c r="AMI54" s="87"/>
    </row>
    <row r="55" spans="1:1023" s="46" customFormat="1">
      <c r="A55" s="119" t="s">
        <v>93</v>
      </c>
      <c r="B55" s="53" t="s">
        <v>94</v>
      </c>
      <c r="C55" s="117" t="s">
        <v>3</v>
      </c>
      <c r="D55" s="43">
        <v>5190</v>
      </c>
      <c r="E55" s="118"/>
      <c r="F55" s="36">
        <f>ROUND($H55*E55,2)</f>
        <v>0</v>
      </c>
      <c r="AMI55" s="87"/>
    </row>
    <row r="56" spans="1:1023" s="46" customFormat="1">
      <c r="A56" s="119" t="s">
        <v>95</v>
      </c>
      <c r="B56" s="53" t="s">
        <v>96</v>
      </c>
      <c r="C56" s="117" t="s">
        <v>3</v>
      </c>
      <c r="D56" s="43">
        <v>4640</v>
      </c>
      <c r="E56" s="118"/>
      <c r="F56" s="36">
        <f>ROUND($H56*E56,2)</f>
        <v>0</v>
      </c>
      <c r="AMI56" s="87"/>
    </row>
    <row r="57" spans="1:1023" s="46" customFormat="1">
      <c r="A57" s="119" t="s">
        <v>97</v>
      </c>
      <c r="B57" s="53" t="s">
        <v>98</v>
      </c>
      <c r="C57" s="117" t="s">
        <v>3</v>
      </c>
      <c r="D57" s="43">
        <v>1788</v>
      </c>
      <c r="E57" s="118"/>
      <c r="F57" s="36">
        <f>ROUND($H57*E57,2)</f>
        <v>0</v>
      </c>
      <c r="AMI57" s="87"/>
    </row>
    <row r="58" spans="1:1023" s="46" customFormat="1">
      <c r="A58" s="119" t="s">
        <v>99</v>
      </c>
      <c r="B58" s="53" t="s">
        <v>100</v>
      </c>
      <c r="C58" s="117" t="s">
        <v>3</v>
      </c>
      <c r="D58" s="43">
        <v>6750</v>
      </c>
      <c r="E58" s="118"/>
      <c r="F58" s="36">
        <f>ROUND($H58*E58,2)</f>
        <v>0</v>
      </c>
      <c r="AMI58" s="87"/>
    </row>
    <row r="59" spans="1:1023" s="89" customFormat="1">
      <c r="A59" s="90"/>
      <c r="B59" s="91"/>
      <c r="C59" s="102"/>
      <c r="D59" s="103"/>
      <c r="E59" s="103"/>
      <c r="F59" s="124"/>
      <c r="AMI59" s="87"/>
    </row>
    <row r="60" spans="1:1023" s="89" customFormat="1">
      <c r="A60" s="90"/>
      <c r="B60" s="109" t="s">
        <v>101</v>
      </c>
      <c r="C60" s="102"/>
      <c r="D60" s="103"/>
      <c r="E60" s="103"/>
      <c r="F60" s="110">
        <f>SUM(F29:F58)</f>
        <v>0</v>
      </c>
      <c r="AMI60" s="87"/>
    </row>
    <row r="61" spans="1:1023" s="89" customFormat="1">
      <c r="A61" s="125"/>
      <c r="B61" s="126"/>
      <c r="C61" s="127"/>
      <c r="D61" s="128"/>
      <c r="E61" s="129"/>
      <c r="F61" s="130"/>
      <c r="AMI61" s="87"/>
    </row>
    <row r="62" spans="1:1023" s="89" customFormat="1">
      <c r="A62" s="96" t="s">
        <v>102</v>
      </c>
      <c r="B62" s="67" t="s">
        <v>103</v>
      </c>
      <c r="C62" s="97"/>
      <c r="D62" s="97"/>
      <c r="E62" s="96"/>
      <c r="F62" s="97"/>
      <c r="AMI62" s="87"/>
    </row>
    <row r="63" spans="1:1023" s="89" customFormat="1">
      <c r="A63" s="90"/>
      <c r="B63" s="101"/>
      <c r="C63" s="102"/>
      <c r="D63" s="103"/>
      <c r="E63" s="104"/>
      <c r="F63" s="105"/>
      <c r="AMI63" s="87"/>
    </row>
    <row r="64" spans="1:1023" s="46" customFormat="1">
      <c r="A64" s="44" t="s">
        <v>104</v>
      </c>
      <c r="B64" s="32" t="s">
        <v>105</v>
      </c>
      <c r="C64" s="45" t="s">
        <v>3</v>
      </c>
      <c r="D64" s="66">
        <f>SUM(D29:D33)</f>
        <v>19</v>
      </c>
      <c r="E64" s="106"/>
      <c r="F64" s="36">
        <f t="shared" ref="F64:F69" si="3">ROUND($H64*E64,2)</f>
        <v>0</v>
      </c>
      <c r="AMI64" s="87"/>
    </row>
    <row r="65" spans="1:1023" s="46" customFormat="1">
      <c r="A65" s="44" t="s">
        <v>106</v>
      </c>
      <c r="B65" s="32" t="s">
        <v>153</v>
      </c>
      <c r="C65" s="45" t="s">
        <v>3</v>
      </c>
      <c r="D65" s="66">
        <f>D64</f>
        <v>19</v>
      </c>
      <c r="E65" s="106"/>
      <c r="F65" s="36">
        <f t="shared" si="3"/>
        <v>0</v>
      </c>
      <c r="AMI65" s="87"/>
    </row>
    <row r="66" spans="1:1023" s="46" customFormat="1">
      <c r="A66" s="44" t="s">
        <v>108</v>
      </c>
      <c r="B66" s="32" t="s">
        <v>109</v>
      </c>
      <c r="C66" s="45" t="s">
        <v>3</v>
      </c>
      <c r="D66" s="66">
        <f>SUM(D35:D42)</f>
        <v>63</v>
      </c>
      <c r="E66" s="106"/>
      <c r="F66" s="36">
        <f t="shared" si="3"/>
        <v>0</v>
      </c>
      <c r="AMI66" s="87"/>
    </row>
    <row r="67" spans="1:1023" s="46" customFormat="1">
      <c r="A67" s="31" t="s">
        <v>110</v>
      </c>
      <c r="B67" s="32" t="s">
        <v>107</v>
      </c>
      <c r="C67" s="33" t="s">
        <v>3</v>
      </c>
      <c r="D67" s="66">
        <v>63</v>
      </c>
      <c r="E67" s="106"/>
      <c r="F67" s="36">
        <f t="shared" si="3"/>
        <v>0</v>
      </c>
      <c r="AMI67" s="87"/>
    </row>
    <row r="68" spans="1:1023" s="46" customFormat="1">
      <c r="A68" s="44" t="s">
        <v>111</v>
      </c>
      <c r="B68" s="32" t="s">
        <v>112</v>
      </c>
      <c r="C68" s="45" t="s">
        <v>3</v>
      </c>
      <c r="D68" s="66">
        <f>SUM(D44:D58)</f>
        <v>20628</v>
      </c>
      <c r="E68" s="106"/>
      <c r="F68" s="36">
        <f t="shared" si="3"/>
        <v>0</v>
      </c>
      <c r="AMI68" s="87"/>
    </row>
    <row r="69" spans="1:1023" s="46" customFormat="1">
      <c r="A69" s="31" t="s">
        <v>113</v>
      </c>
      <c r="B69" s="32" t="s">
        <v>151</v>
      </c>
      <c r="C69" s="33" t="s">
        <v>3</v>
      </c>
      <c r="D69" s="66">
        <v>20628</v>
      </c>
      <c r="E69" s="106"/>
      <c r="F69" s="36">
        <f t="shared" si="3"/>
        <v>0</v>
      </c>
      <c r="AMI69" s="87"/>
    </row>
    <row r="70" spans="1:1023" s="89" customFormat="1">
      <c r="A70" s="90"/>
      <c r="B70" s="91"/>
      <c r="C70" s="102"/>
      <c r="D70" s="103"/>
      <c r="E70" s="103"/>
      <c r="F70" s="124"/>
      <c r="AMI70" s="87"/>
    </row>
    <row r="71" spans="1:1023" s="89" customFormat="1">
      <c r="A71" s="90"/>
      <c r="B71" s="109" t="s">
        <v>115</v>
      </c>
      <c r="C71" s="102"/>
      <c r="D71" s="103"/>
      <c r="E71" s="103"/>
      <c r="F71" s="110">
        <f>SUM(F64:F69)</f>
        <v>0</v>
      </c>
      <c r="AMI71" s="87"/>
    </row>
    <row r="72" spans="1:1023" s="89" customFormat="1">
      <c r="A72" s="90"/>
      <c r="B72" s="91"/>
      <c r="C72" s="92"/>
      <c r="D72" s="93"/>
      <c r="E72" s="94"/>
      <c r="F72" s="95"/>
      <c r="AMI72" s="87"/>
    </row>
    <row r="73" spans="1:1023" s="89" customFormat="1" ht="25.5">
      <c r="A73" s="96" t="s">
        <v>102</v>
      </c>
      <c r="B73" s="67" t="s">
        <v>116</v>
      </c>
      <c r="C73" s="97"/>
      <c r="D73" s="98"/>
      <c r="E73" s="99"/>
      <c r="F73" s="100"/>
      <c r="AMI73" s="87"/>
    </row>
    <row r="74" spans="1:1023" s="89" customFormat="1">
      <c r="A74" s="90"/>
      <c r="B74" s="101"/>
      <c r="C74" s="102"/>
      <c r="D74" s="103"/>
      <c r="E74" s="104"/>
      <c r="F74" s="105"/>
      <c r="AMI74" s="87"/>
    </row>
    <row r="75" spans="1:1023" s="46" customFormat="1">
      <c r="A75" s="44" t="s">
        <v>117</v>
      </c>
      <c r="B75" s="32" t="s">
        <v>118</v>
      </c>
      <c r="C75" s="45" t="s">
        <v>17</v>
      </c>
      <c r="D75" s="66">
        <v>1</v>
      </c>
      <c r="E75" s="106"/>
      <c r="F75" s="36">
        <f>ROUND($H75*E75,2)</f>
        <v>0</v>
      </c>
      <c r="AMI75" s="87"/>
    </row>
    <row r="76" spans="1:1023" s="46" customFormat="1">
      <c r="A76" s="44" t="s">
        <v>119</v>
      </c>
      <c r="B76" s="32" t="s">
        <v>120</v>
      </c>
      <c r="C76" s="45" t="s">
        <v>17</v>
      </c>
      <c r="D76" s="66">
        <v>1</v>
      </c>
      <c r="E76" s="118"/>
      <c r="F76" s="36">
        <f>ROUND($H76*E76,2)</f>
        <v>0</v>
      </c>
      <c r="AMI76" s="87"/>
    </row>
    <row r="77" spans="1:1023" s="46" customFormat="1" ht="25.5">
      <c r="A77" s="44" t="s">
        <v>121</v>
      </c>
      <c r="B77" s="32" t="s">
        <v>122</v>
      </c>
      <c r="C77" s="45" t="s">
        <v>17</v>
      </c>
      <c r="D77" s="66">
        <v>1</v>
      </c>
      <c r="E77" s="118"/>
      <c r="F77" s="36">
        <f>ROUND($H77*E77,2)</f>
        <v>0</v>
      </c>
      <c r="AMI77" s="87"/>
    </row>
    <row r="78" spans="1:1023" s="46" customFormat="1" ht="25.5">
      <c r="A78" s="44" t="s">
        <v>123</v>
      </c>
      <c r="B78" s="32" t="s">
        <v>124</v>
      </c>
      <c r="C78" s="45" t="s">
        <v>17</v>
      </c>
      <c r="D78" s="66">
        <v>1</v>
      </c>
      <c r="E78" s="118"/>
      <c r="F78" s="36">
        <f>ROUND($H78*E78,2)</f>
        <v>0</v>
      </c>
      <c r="AMI78" s="87"/>
    </row>
    <row r="79" spans="1:1023" s="89" customFormat="1">
      <c r="A79" s="90"/>
      <c r="B79" s="91"/>
      <c r="C79" s="102"/>
      <c r="D79" s="103"/>
      <c r="E79" s="103"/>
      <c r="F79" s="108"/>
      <c r="AMI79" s="87"/>
    </row>
    <row r="80" spans="1:1023" s="89" customFormat="1">
      <c r="A80" s="90"/>
      <c r="B80" s="109" t="s">
        <v>125</v>
      </c>
      <c r="C80" s="102"/>
      <c r="D80" s="103"/>
      <c r="E80" s="103"/>
      <c r="F80" s="110">
        <f>SUM(F75:F78)</f>
        <v>0</v>
      </c>
      <c r="AMI80" s="87"/>
    </row>
    <row r="81" spans="1:1023" s="89" customFormat="1">
      <c r="A81" s="90"/>
      <c r="B81" s="91"/>
      <c r="C81" s="92"/>
      <c r="D81" s="93"/>
      <c r="E81" s="94"/>
      <c r="F81" s="95"/>
      <c r="AMI81" s="87"/>
    </row>
    <row r="82" spans="1:1023" s="89" customFormat="1" ht="25.5">
      <c r="A82" s="96" t="s">
        <v>102</v>
      </c>
      <c r="B82" s="67" t="s">
        <v>126</v>
      </c>
      <c r="C82" s="97"/>
      <c r="D82" s="98"/>
      <c r="E82" s="99"/>
      <c r="F82" s="100"/>
      <c r="AMI82" s="87"/>
    </row>
    <row r="83" spans="1:1023" s="89" customFormat="1">
      <c r="A83" s="90"/>
      <c r="B83" s="91"/>
      <c r="C83" s="92"/>
      <c r="D83" s="93"/>
      <c r="E83" s="94"/>
      <c r="F83" s="95"/>
      <c r="AMI83" s="87"/>
    </row>
    <row r="84" spans="1:1023" s="46" customFormat="1">
      <c r="A84" s="44" t="s">
        <v>127</v>
      </c>
      <c r="B84" s="32" t="s">
        <v>118</v>
      </c>
      <c r="C84" s="45" t="s">
        <v>17</v>
      </c>
      <c r="D84" s="66">
        <v>1</v>
      </c>
      <c r="E84" s="106"/>
      <c r="F84" s="36">
        <f>ROUND($H84*E84,2)</f>
        <v>0</v>
      </c>
      <c r="AMI84" s="87"/>
    </row>
    <row r="85" spans="1:1023" s="46" customFormat="1">
      <c r="A85" s="44" t="s">
        <v>128</v>
      </c>
      <c r="B85" s="32" t="s">
        <v>120</v>
      </c>
      <c r="C85" s="45" t="s">
        <v>17</v>
      </c>
      <c r="D85" s="66">
        <v>1</v>
      </c>
      <c r="E85" s="118"/>
      <c r="F85" s="36">
        <f>ROUND($H85*E85,2)</f>
        <v>0</v>
      </c>
      <c r="AMI85" s="87"/>
    </row>
    <row r="86" spans="1:1023" s="46" customFormat="1" ht="25.5">
      <c r="A86" s="44" t="s">
        <v>129</v>
      </c>
      <c r="B86" s="32" t="s">
        <v>122</v>
      </c>
      <c r="C86" s="45" t="s">
        <v>17</v>
      </c>
      <c r="D86" s="66">
        <v>1</v>
      </c>
      <c r="E86" s="118"/>
      <c r="F86" s="36">
        <f>ROUND($H86*E86,2)</f>
        <v>0</v>
      </c>
      <c r="AMI86" s="87"/>
    </row>
    <row r="87" spans="1:1023" s="46" customFormat="1" ht="25.5">
      <c r="A87" s="44" t="s">
        <v>130</v>
      </c>
      <c r="B87" s="32" t="s">
        <v>124</v>
      </c>
      <c r="C87" s="45" t="s">
        <v>17</v>
      </c>
      <c r="D87" s="66">
        <v>1</v>
      </c>
      <c r="E87" s="118"/>
      <c r="F87" s="36">
        <f>ROUND($H87*E87,2)</f>
        <v>0</v>
      </c>
      <c r="AMI87" s="87"/>
    </row>
    <row r="88" spans="1:1023" s="46" customFormat="1" ht="25.5">
      <c r="A88" s="31" t="s">
        <v>131</v>
      </c>
      <c r="B88" s="32" t="s">
        <v>132</v>
      </c>
      <c r="C88" s="33" t="s">
        <v>17</v>
      </c>
      <c r="D88" s="66">
        <v>1</v>
      </c>
      <c r="E88" s="118"/>
      <c r="F88" s="36"/>
      <c r="AMI88" s="87"/>
    </row>
    <row r="89" spans="1:1023" s="89" customFormat="1">
      <c r="A89" s="90"/>
      <c r="B89" s="91"/>
      <c r="C89" s="102"/>
      <c r="D89" s="103"/>
      <c r="E89" s="107"/>
      <c r="F89" s="108"/>
      <c r="AMI89" s="87"/>
    </row>
    <row r="90" spans="1:1023" s="89" customFormat="1">
      <c r="A90" s="90"/>
      <c r="B90" s="109" t="s">
        <v>133</v>
      </c>
      <c r="C90" s="102"/>
      <c r="D90" s="103"/>
      <c r="E90" s="107"/>
      <c r="F90" s="110">
        <f>SUM(F83:F89)</f>
        <v>0</v>
      </c>
      <c r="AMI90" s="87"/>
    </row>
    <row r="91" spans="1:1023" s="89" customFormat="1">
      <c r="A91" s="90"/>
      <c r="B91" s="109"/>
      <c r="C91" s="102"/>
      <c r="D91" s="103"/>
      <c r="E91" s="107"/>
      <c r="F91" s="110"/>
      <c r="AMI91" s="87"/>
    </row>
    <row r="92" spans="1:1023" s="9" customFormat="1" ht="12.75">
      <c r="A92" s="21" t="s">
        <v>102</v>
      </c>
      <c r="B92" s="67" t="s">
        <v>134</v>
      </c>
      <c r="C92" s="22"/>
      <c r="D92" s="22"/>
      <c r="E92" s="22"/>
      <c r="F92" s="23"/>
      <c r="G92" s="132"/>
      <c r="H92" s="133"/>
    </row>
    <row r="93" spans="1:1023" s="9" customFormat="1">
      <c r="A93" s="44" t="s">
        <v>135</v>
      </c>
      <c r="B93" s="32" t="s">
        <v>107</v>
      </c>
      <c r="C93" s="33" t="s">
        <v>3</v>
      </c>
      <c r="D93" s="66">
        <v>-19</v>
      </c>
      <c r="E93" s="68">
        <f>E65</f>
        <v>0</v>
      </c>
      <c r="F93" s="36">
        <f t="shared" ref="F93:F98" si="4">ROUND($D93*E93,2)</f>
        <v>0</v>
      </c>
      <c r="G93" s="134"/>
      <c r="H93" s="134"/>
    </row>
    <row r="94" spans="1:1023" s="9" customFormat="1">
      <c r="A94" s="69" t="s">
        <v>136</v>
      </c>
      <c r="B94" s="32" t="s">
        <v>137</v>
      </c>
      <c r="C94" s="33" t="s">
        <v>3</v>
      </c>
      <c r="D94" s="66">
        <v>19</v>
      </c>
      <c r="E94" s="35"/>
      <c r="F94" s="36">
        <f t="shared" si="4"/>
        <v>0</v>
      </c>
      <c r="G94" s="134"/>
      <c r="H94" s="134"/>
    </row>
    <row r="95" spans="1:1023" s="9" customFormat="1">
      <c r="A95" s="69" t="s">
        <v>138</v>
      </c>
      <c r="B95" s="32" t="s">
        <v>107</v>
      </c>
      <c r="C95" s="33" t="s">
        <v>3</v>
      </c>
      <c r="D95" s="66">
        <v>-63</v>
      </c>
      <c r="E95" s="68">
        <f>E67</f>
        <v>0</v>
      </c>
      <c r="F95" s="36">
        <f t="shared" si="4"/>
        <v>0</v>
      </c>
      <c r="G95" s="134"/>
      <c r="H95" s="134"/>
    </row>
    <row r="96" spans="1:1023" s="9" customFormat="1">
      <c r="A96" s="69" t="s">
        <v>139</v>
      </c>
      <c r="B96" s="32" t="s">
        <v>137</v>
      </c>
      <c r="C96" s="33" t="s">
        <v>3</v>
      </c>
      <c r="D96" s="66">
        <v>63</v>
      </c>
      <c r="E96" s="35"/>
      <c r="F96" s="36">
        <f t="shared" si="4"/>
        <v>0</v>
      </c>
      <c r="G96" s="134"/>
      <c r="H96" s="134"/>
    </row>
    <row r="97" spans="1:1023" s="9" customFormat="1">
      <c r="A97" s="69" t="s">
        <v>140</v>
      </c>
      <c r="B97" s="32" t="s">
        <v>114</v>
      </c>
      <c r="C97" s="33" t="s">
        <v>3</v>
      </c>
      <c r="D97" s="66">
        <v>-20628</v>
      </c>
      <c r="E97" s="68">
        <f>E69</f>
        <v>0</v>
      </c>
      <c r="F97" s="36">
        <f t="shared" si="4"/>
        <v>0</v>
      </c>
      <c r="G97" s="134"/>
      <c r="H97" s="134"/>
    </row>
    <row r="98" spans="1:1023" s="9" customFormat="1">
      <c r="A98" s="69" t="s">
        <v>141</v>
      </c>
      <c r="B98" s="32" t="s">
        <v>142</v>
      </c>
      <c r="C98" s="33" t="s">
        <v>3</v>
      </c>
      <c r="D98" s="66">
        <v>20628</v>
      </c>
      <c r="E98" s="70"/>
      <c r="F98" s="36">
        <f t="shared" si="4"/>
        <v>0</v>
      </c>
      <c r="G98" s="134"/>
      <c r="H98" s="134"/>
    </row>
    <row r="99" spans="1:1023" s="9" customFormat="1">
      <c r="A99" s="15"/>
      <c r="B99" s="39" t="s">
        <v>143</v>
      </c>
      <c r="C99" s="27"/>
      <c r="D99" s="27"/>
      <c r="E99" s="37"/>
      <c r="F99" s="40">
        <f>SUM(F93:F98)</f>
        <v>0</v>
      </c>
      <c r="G99"/>
      <c r="H99"/>
    </row>
    <row r="100" spans="1:1023" s="89" customFormat="1">
      <c r="A100" s="135"/>
      <c r="B100" s="136"/>
      <c r="D100" s="137"/>
      <c r="E100" s="138"/>
      <c r="F100" s="139"/>
      <c r="AMI100" s="87"/>
    </row>
    <row r="101" spans="1:1023" s="89" customFormat="1" ht="13.9" customHeight="1">
      <c r="A101" s="4" t="s">
        <v>144</v>
      </c>
      <c r="B101" s="73"/>
      <c r="C101" s="74"/>
      <c r="D101" s="74"/>
      <c r="E101" s="74"/>
      <c r="F101" s="140"/>
      <c r="AMI101" s="87"/>
    </row>
    <row r="102" spans="1:1023" s="89" customFormat="1">
      <c r="A102" s="4"/>
      <c r="B102" s="76" t="s">
        <v>145</v>
      </c>
      <c r="C102" s="77"/>
      <c r="D102" s="77"/>
      <c r="E102" s="77"/>
      <c r="F102" s="141">
        <f>F8+F24+F60+F71+F80+F90</f>
        <v>0</v>
      </c>
      <c r="AMI102" s="87"/>
    </row>
    <row r="103" spans="1:1023" s="89" customFormat="1">
      <c r="A103" s="4"/>
      <c r="B103" s="79"/>
      <c r="C103" s="80"/>
      <c r="D103" s="80"/>
      <c r="E103" s="80"/>
      <c r="F103" s="142"/>
      <c r="AMI103" s="87"/>
    </row>
    <row r="104" spans="1:1023" s="89" customFormat="1">
      <c r="A104" s="4"/>
      <c r="B104" s="76" t="s">
        <v>146</v>
      </c>
      <c r="C104" s="77"/>
      <c r="D104" s="77"/>
      <c r="E104" s="77"/>
      <c r="F104" s="143">
        <f>F102*20%</f>
        <v>0</v>
      </c>
      <c r="AMI104" s="87"/>
    </row>
    <row r="105" spans="1:1023" s="89" customFormat="1">
      <c r="A105" s="4"/>
      <c r="B105" s="79"/>
      <c r="C105" s="80"/>
      <c r="D105" s="80"/>
      <c r="E105" s="80"/>
      <c r="F105" s="142"/>
      <c r="AMI105" s="87"/>
    </row>
    <row r="106" spans="1:1023" s="89" customFormat="1">
      <c r="A106" s="4"/>
      <c r="B106" s="76" t="s">
        <v>147</v>
      </c>
      <c r="C106" s="77"/>
      <c r="D106" s="77"/>
      <c r="E106" s="77"/>
      <c r="F106" s="144">
        <f>SUM(F102:F105)</f>
        <v>0</v>
      </c>
      <c r="AMI106" s="87"/>
    </row>
    <row r="107" spans="1:1023" s="89" customFormat="1">
      <c r="A107" s="4"/>
      <c r="B107" s="84"/>
      <c r="C107" s="85"/>
      <c r="D107" s="85"/>
      <c r="E107" s="85"/>
      <c r="F107" s="145"/>
      <c r="AMI107" s="87"/>
    </row>
    <row r="108" spans="1:1023" s="89" customFormat="1">
      <c r="A108" s="135"/>
      <c r="B108" s="136"/>
      <c r="D108" s="137"/>
      <c r="E108" s="139"/>
      <c r="F108" s="139"/>
      <c r="AMI108" s="87"/>
    </row>
    <row r="109" spans="1:1023" s="89" customFormat="1" ht="13.9" customHeight="1">
      <c r="A109" s="4" t="s">
        <v>148</v>
      </c>
      <c r="B109" s="73"/>
      <c r="C109" s="74"/>
      <c r="D109" s="74"/>
      <c r="E109" s="74"/>
      <c r="F109" s="74"/>
      <c r="AMI109" s="87"/>
    </row>
    <row r="110" spans="1:1023">
      <c r="A110" s="4"/>
      <c r="B110" s="76" t="s">
        <v>145</v>
      </c>
      <c r="C110" s="77"/>
      <c r="D110" s="77"/>
      <c r="E110" s="77"/>
      <c r="F110" s="78">
        <f>F8+F24+F60+F71+F80+F90+F99</f>
        <v>0</v>
      </c>
    </row>
    <row r="111" spans="1:1023">
      <c r="A111" s="4"/>
      <c r="B111" s="79"/>
      <c r="C111" s="80"/>
      <c r="D111" s="80"/>
      <c r="E111" s="80"/>
      <c r="F111" s="81"/>
    </row>
    <row r="112" spans="1:1023">
      <c r="A112" s="4"/>
      <c r="B112" s="76" t="s">
        <v>146</v>
      </c>
      <c r="C112" s="77"/>
      <c r="D112" s="77"/>
      <c r="E112" s="77"/>
      <c r="F112" s="82">
        <f>F110*20%</f>
        <v>0</v>
      </c>
    </row>
    <row r="113" spans="1:6">
      <c r="A113" s="4"/>
      <c r="B113" s="79"/>
      <c r="C113" s="80"/>
      <c r="D113" s="80"/>
      <c r="E113" s="80"/>
      <c r="F113" s="81"/>
    </row>
    <row r="114" spans="1:6">
      <c r="A114" s="4"/>
      <c r="B114" s="76" t="s">
        <v>147</v>
      </c>
      <c r="C114" s="77"/>
      <c r="D114" s="77"/>
      <c r="E114" s="77"/>
      <c r="F114" s="83">
        <f>SUM(F110:F113)</f>
        <v>0</v>
      </c>
    </row>
    <row r="115" spans="1:6">
      <c r="A115" s="4"/>
      <c r="B115" s="84"/>
      <c r="C115" s="85"/>
      <c r="D115" s="85"/>
      <c r="E115" s="85"/>
      <c r="F115" s="85"/>
    </row>
  </sheetData>
  <mergeCells count="3">
    <mergeCell ref="A1:F1"/>
    <mergeCell ref="A101:A107"/>
    <mergeCell ref="A109:A115"/>
  </mergeCells>
  <conditionalFormatting sqref="D20:D22 D29:E33 D13:D16">
    <cfRule type="cellIs" dxfId="39" priority="2" operator="equal">
      <formula>0</formula>
    </cfRule>
    <cfRule type="cellIs" dxfId="38" priority="3" operator="equal">
      <formula>0</formula>
    </cfRule>
  </conditionalFormatting>
  <conditionalFormatting sqref="D35:E42">
    <cfRule type="cellIs" dxfId="37" priority="4" operator="equal">
      <formula>0</formula>
    </cfRule>
    <cfRule type="cellIs" dxfId="36" priority="5" operator="equal">
      <formula>0</formula>
    </cfRule>
  </conditionalFormatting>
  <conditionalFormatting sqref="D44:E53">
    <cfRule type="cellIs" dxfId="35" priority="6" operator="equal">
      <formula>0</formula>
    </cfRule>
    <cfRule type="cellIs" dxfId="34" priority="7" operator="equal">
      <formula>0</formula>
    </cfRule>
  </conditionalFormatting>
  <conditionalFormatting sqref="D55:E58">
    <cfRule type="cellIs" dxfId="33" priority="8" operator="equal">
      <formula>0</formula>
    </cfRule>
    <cfRule type="cellIs" dxfId="32" priority="9" operator="equal">
      <formula>0</formula>
    </cfRule>
  </conditionalFormatting>
  <conditionalFormatting sqref="D64:E69">
    <cfRule type="cellIs" dxfId="31" priority="10" operator="equal">
      <formula>0</formula>
    </cfRule>
  </conditionalFormatting>
  <conditionalFormatting sqref="D75:E78 D84:D88">
    <cfRule type="cellIs" dxfId="30" priority="11" operator="equal">
      <formula>0</formula>
    </cfRule>
    <cfRule type="cellIs" dxfId="29" priority="12" operator="equal">
      <formula>0</formula>
    </cfRule>
  </conditionalFormatting>
  <conditionalFormatting sqref="E84:E88">
    <cfRule type="cellIs" dxfId="28" priority="13" operator="equal">
      <formula>0</formula>
    </cfRule>
  </conditionalFormatting>
  <conditionalFormatting sqref="D64:E69">
    <cfRule type="cellIs" dxfId="27" priority="14" operator="equal">
      <formula>0</formula>
    </cfRule>
  </conditionalFormatting>
  <conditionalFormatting sqref="E84:E88">
    <cfRule type="cellIs" dxfId="26" priority="15" operator="equal">
      <formula>0</formula>
    </cfRule>
  </conditionalFormatting>
  <conditionalFormatting sqref="F6 F12:F22 F29:F33 F35:F42 F44:F53 F55:F58 F64:F69 F75:F78 F84:F88 F93:F98">
    <cfRule type="cellIs" dxfId="25" priority="16" operator="equal">
      <formula>0</formula>
    </cfRule>
    <cfRule type="cellIs" dxfId="24" priority="17" operator="equal">
      <formula>0</formula>
    </cfRule>
  </conditionalFormatting>
  <conditionalFormatting sqref="F83">
    <cfRule type="cellIs" dxfId="23" priority="18" operator="equal">
      <formula>0</formula>
    </cfRule>
  </conditionalFormatting>
  <conditionalFormatting sqref="D93:D98 F93:F98">
    <cfRule type="cellIs" dxfId="22" priority="19" operator="equal">
      <formula>0</formula>
    </cfRule>
  </conditionalFormatting>
  <conditionalFormatting sqref="D93:D98">
    <cfRule type="cellIs" dxfId="21" priority="20" operator="equal">
      <formula>0</formula>
    </cfRule>
  </conditionalFormatting>
  <conditionalFormatting sqref="F93:F98">
    <cfRule type="cellIs" dxfId="20" priority="21" operator="equal">
      <formula>0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Roman,Normal"&amp;12&amp;Kffffff&amp;A</oddHeader>
    <oddFooter>&amp;C&amp;"Times New Roman,Normal"&amp;12&amp;KffffffPage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F107"/>
  <sheetViews>
    <sheetView zoomScale="140" zoomScaleNormal="140" workbookViewId="0">
      <pane ySplit="2" topLeftCell="A60" activePane="bottomLeft" state="frozen"/>
      <selection pane="bottomLeft" activeCell="A89" sqref="A89"/>
    </sheetView>
  </sheetViews>
  <sheetFormatPr baseColWidth="10" defaultColWidth="11.5703125" defaultRowHeight="15"/>
  <cols>
    <col min="1" max="1" width="11.5703125" style="87"/>
    <col min="2" max="2" width="37.5703125" style="87" customWidth="1"/>
    <col min="3" max="3" width="11.5703125" style="87"/>
    <col min="4" max="7" width="8.5703125" style="87" customWidth="1"/>
    <col min="8" max="8" width="8.5703125" style="88" customWidth="1"/>
    <col min="9" max="1020" width="11.5703125" style="87"/>
  </cols>
  <sheetData>
    <row r="1" spans="1:10" s="89" customFormat="1" ht="12.75" customHeight="1">
      <c r="A1" s="3" t="s">
        <v>154</v>
      </c>
      <c r="B1" s="3"/>
      <c r="C1" s="3"/>
      <c r="D1" s="3"/>
      <c r="E1" s="3"/>
      <c r="F1" s="3"/>
      <c r="G1" s="3"/>
      <c r="H1" s="3"/>
      <c r="I1" s="3"/>
      <c r="J1" s="3"/>
    </row>
    <row r="2" spans="1:10" s="89" customFormat="1" ht="38.25">
      <c r="A2" s="67" t="s">
        <v>1</v>
      </c>
      <c r="B2" s="67" t="s">
        <v>2</v>
      </c>
      <c r="C2" s="67" t="s">
        <v>3</v>
      </c>
      <c r="D2" s="67" t="s">
        <v>155</v>
      </c>
      <c r="E2" s="67" t="s">
        <v>156</v>
      </c>
      <c r="F2" s="67" t="s">
        <v>157</v>
      </c>
      <c r="G2" s="67" t="s">
        <v>158</v>
      </c>
      <c r="H2" s="13" t="s">
        <v>159</v>
      </c>
      <c r="I2" s="14" t="s">
        <v>7</v>
      </c>
      <c r="J2" s="67" t="s">
        <v>8</v>
      </c>
    </row>
    <row r="3" spans="1:10" s="89" customFormat="1" ht="12.75">
      <c r="A3" s="90"/>
      <c r="B3" s="91"/>
      <c r="C3" s="92"/>
      <c r="D3" s="92"/>
      <c r="E3" s="92"/>
      <c r="F3" s="92"/>
      <c r="G3" s="92"/>
      <c r="H3" s="93"/>
      <c r="I3" s="94"/>
      <c r="J3" s="95"/>
    </row>
    <row r="4" spans="1:10" s="89" customFormat="1" ht="12.75">
      <c r="A4" s="96"/>
      <c r="B4" s="67" t="s">
        <v>9</v>
      </c>
      <c r="C4" s="97"/>
      <c r="D4" s="97"/>
      <c r="E4" s="97"/>
      <c r="F4" s="97"/>
      <c r="G4" s="97"/>
      <c r="H4" s="98"/>
      <c r="I4" s="99"/>
      <c r="J4" s="100"/>
    </row>
    <row r="5" spans="1:10" s="89" customFormat="1" ht="12.75">
      <c r="A5" s="90"/>
      <c r="B5" s="101"/>
      <c r="C5" s="102"/>
      <c r="D5" s="102"/>
      <c r="E5" s="102"/>
      <c r="F5" s="102"/>
      <c r="G5" s="102"/>
      <c r="H5" s="103"/>
      <c r="I5" s="104"/>
      <c r="J5" s="105"/>
    </row>
    <row r="6" spans="1:10" s="89" customFormat="1" ht="25.5">
      <c r="A6" s="44" t="s">
        <v>10</v>
      </c>
      <c r="B6" s="32" t="s">
        <v>11</v>
      </c>
      <c r="C6" s="45" t="s">
        <v>3</v>
      </c>
      <c r="D6" s="45"/>
      <c r="E6" s="45"/>
      <c r="F6" s="45"/>
      <c r="G6" s="45"/>
      <c r="H6" s="66">
        <v>1</v>
      </c>
      <c r="I6" s="106"/>
      <c r="J6" s="36">
        <f>ROUND($H6*I6,2)</f>
        <v>0</v>
      </c>
    </row>
    <row r="7" spans="1:10" s="89" customFormat="1" ht="12.75">
      <c r="A7" s="90"/>
      <c r="B7" s="91"/>
      <c r="C7" s="102"/>
      <c r="D7" s="102"/>
      <c r="E7" s="102"/>
      <c r="F7" s="102"/>
      <c r="G7" s="102"/>
      <c r="H7" s="103"/>
      <c r="I7" s="107"/>
      <c r="J7" s="108"/>
    </row>
    <row r="8" spans="1:10" s="89" customFormat="1" ht="25.5">
      <c r="A8" s="90"/>
      <c r="B8" s="109" t="s">
        <v>13</v>
      </c>
      <c r="C8" s="102"/>
      <c r="D8" s="102"/>
      <c r="E8" s="102"/>
      <c r="F8" s="102"/>
      <c r="G8" s="102"/>
      <c r="H8" s="103"/>
      <c r="I8" s="107"/>
      <c r="J8" s="110">
        <f>SUM(J5:J7)</f>
        <v>0</v>
      </c>
    </row>
    <row r="9" spans="1:10" s="89" customFormat="1" ht="12.75">
      <c r="A9" s="90"/>
      <c r="B9" s="91"/>
      <c r="C9" s="92"/>
      <c r="D9" s="92"/>
      <c r="E9" s="92"/>
      <c r="F9" s="92"/>
      <c r="G9" s="92"/>
      <c r="H9" s="93"/>
      <c r="I9" s="111"/>
      <c r="J9" s="95"/>
    </row>
    <row r="10" spans="1:10" s="89" customFormat="1" ht="12.75">
      <c r="A10" s="96"/>
      <c r="B10" s="67" t="s">
        <v>14</v>
      </c>
      <c r="C10" s="97"/>
      <c r="D10" s="97"/>
      <c r="E10" s="97"/>
      <c r="F10" s="97"/>
      <c r="G10" s="97"/>
      <c r="H10" s="97"/>
      <c r="I10" s="96"/>
      <c r="J10" s="97"/>
    </row>
    <row r="11" spans="1:10" s="89" customFormat="1" ht="12.75">
      <c r="A11" s="90"/>
      <c r="B11" s="101"/>
      <c r="C11" s="102"/>
      <c r="D11" s="102"/>
      <c r="E11" s="102"/>
      <c r="F11" s="102"/>
      <c r="G11" s="102"/>
      <c r="H11" s="103"/>
      <c r="I11" s="112"/>
      <c r="J11" s="105"/>
    </row>
    <row r="12" spans="1:10" s="46" customFormat="1" ht="25.5">
      <c r="A12" s="31" t="s">
        <v>15</v>
      </c>
      <c r="B12" s="32" t="s">
        <v>16</v>
      </c>
      <c r="C12" s="33" t="s">
        <v>17</v>
      </c>
      <c r="D12" s="45"/>
      <c r="E12" s="45"/>
      <c r="F12" s="45"/>
      <c r="G12" s="45"/>
      <c r="H12" s="43">
        <v>1</v>
      </c>
      <c r="I12" s="106"/>
      <c r="J12" s="36">
        <f t="shared" ref="J12:J22" si="0">ROUND($H12*I12,2)</f>
        <v>0</v>
      </c>
    </row>
    <row r="13" spans="1:10" s="46" customFormat="1" ht="25.5">
      <c r="A13" s="31" t="s">
        <v>18</v>
      </c>
      <c r="B13" s="32" t="s">
        <v>19</v>
      </c>
      <c r="C13" s="33" t="s">
        <v>17</v>
      </c>
      <c r="D13" s="45"/>
      <c r="E13" s="45"/>
      <c r="F13" s="45"/>
      <c r="G13" s="45"/>
      <c r="H13" s="43"/>
      <c r="I13" s="106"/>
      <c r="J13" s="36">
        <f t="shared" si="0"/>
        <v>0</v>
      </c>
    </row>
    <row r="14" spans="1:10" s="46" customFormat="1">
      <c r="A14" s="31" t="s">
        <v>20</v>
      </c>
      <c r="B14" s="32" t="s">
        <v>21</v>
      </c>
      <c r="C14" s="33" t="s">
        <v>22</v>
      </c>
      <c r="D14" s="45"/>
      <c r="E14" s="45"/>
      <c r="F14" s="45"/>
      <c r="G14" s="45"/>
      <c r="H14" s="43"/>
      <c r="I14" s="106"/>
      <c r="J14" s="36">
        <f t="shared" si="0"/>
        <v>0</v>
      </c>
    </row>
    <row r="15" spans="1:10" s="46" customFormat="1" ht="25.5">
      <c r="A15" s="31" t="s">
        <v>23</v>
      </c>
      <c r="B15" s="32" t="s">
        <v>24</v>
      </c>
      <c r="C15" s="33" t="s">
        <v>3</v>
      </c>
      <c r="D15" s="45">
        <f>SUM(D29:D33)</f>
        <v>8</v>
      </c>
      <c r="E15" s="45">
        <f>SUM(E29:E33)</f>
        <v>33</v>
      </c>
      <c r="F15" s="45">
        <f>SUM(F29:F33)</f>
        <v>4</v>
      </c>
      <c r="G15" s="45">
        <f>SUM(G29:G33)</f>
        <v>46</v>
      </c>
      <c r="H15" s="43">
        <f>SUM(D15:G15)</f>
        <v>91</v>
      </c>
      <c r="I15" s="106"/>
      <c r="J15" s="36">
        <f t="shared" si="0"/>
        <v>0</v>
      </c>
    </row>
    <row r="16" spans="1:10" s="46" customFormat="1" ht="25.5">
      <c r="A16" s="31" t="s">
        <v>25</v>
      </c>
      <c r="B16" s="32" t="s">
        <v>26</v>
      </c>
      <c r="C16" s="33" t="s">
        <v>3</v>
      </c>
      <c r="D16" s="45"/>
      <c r="E16" s="45"/>
      <c r="F16" s="45"/>
      <c r="G16" s="45"/>
      <c r="H16" s="43"/>
      <c r="I16" s="106"/>
      <c r="J16" s="36">
        <f t="shared" si="0"/>
        <v>0</v>
      </c>
    </row>
    <row r="17" spans="1:10" s="46" customFormat="1">
      <c r="A17" s="44" t="s">
        <v>27</v>
      </c>
      <c r="B17" s="32" t="s">
        <v>28</v>
      </c>
      <c r="C17" s="45"/>
      <c r="D17" s="45"/>
      <c r="E17" s="45"/>
      <c r="F17" s="45"/>
      <c r="G17" s="45"/>
      <c r="H17" s="43"/>
      <c r="I17" s="106"/>
      <c r="J17" s="36">
        <f t="shared" si="0"/>
        <v>0</v>
      </c>
    </row>
    <row r="18" spans="1:10" s="46" customFormat="1" ht="25.5">
      <c r="A18" s="44" t="s">
        <v>29</v>
      </c>
      <c r="B18" s="32" t="s">
        <v>30</v>
      </c>
      <c r="C18" s="45" t="s">
        <v>31</v>
      </c>
      <c r="D18" s="45"/>
      <c r="E18" s="45"/>
      <c r="F18" s="45"/>
      <c r="G18" s="45"/>
      <c r="H18" s="43"/>
      <c r="I18" s="106"/>
      <c r="J18" s="36">
        <f t="shared" si="0"/>
        <v>0</v>
      </c>
    </row>
    <row r="19" spans="1:10" s="46" customFormat="1" ht="25.5">
      <c r="A19" s="44" t="s">
        <v>32</v>
      </c>
      <c r="B19" s="32" t="s">
        <v>33</v>
      </c>
      <c r="C19" s="45" t="s">
        <v>31</v>
      </c>
      <c r="D19" s="45"/>
      <c r="E19" s="45"/>
      <c r="F19" s="45"/>
      <c r="G19" s="45"/>
      <c r="H19" s="43"/>
      <c r="I19" s="106"/>
      <c r="J19" s="36">
        <f t="shared" si="0"/>
        <v>0</v>
      </c>
    </row>
    <row r="20" spans="1:10" s="46" customFormat="1" ht="25.5">
      <c r="A20" s="31" t="s">
        <v>34</v>
      </c>
      <c r="B20" s="32" t="s">
        <v>35</v>
      </c>
      <c r="C20" s="33" t="s">
        <v>3</v>
      </c>
      <c r="D20" s="45">
        <f>D15</f>
        <v>8</v>
      </c>
      <c r="E20" s="45">
        <f>E15</f>
        <v>33</v>
      </c>
      <c r="F20" s="45">
        <f>F15</f>
        <v>4</v>
      </c>
      <c r="G20" s="45">
        <f>G15</f>
        <v>46</v>
      </c>
      <c r="H20" s="43">
        <f>SUM(D20:G20)</f>
        <v>91</v>
      </c>
      <c r="I20" s="106"/>
      <c r="J20" s="36">
        <f t="shared" si="0"/>
        <v>0</v>
      </c>
    </row>
    <row r="21" spans="1:10" s="46" customFormat="1" ht="25.5">
      <c r="A21" s="31" t="s">
        <v>36</v>
      </c>
      <c r="B21" s="32" t="s">
        <v>37</v>
      </c>
      <c r="C21" s="33" t="s">
        <v>22</v>
      </c>
      <c r="D21" s="45"/>
      <c r="E21" s="45"/>
      <c r="F21" s="45"/>
      <c r="G21" s="45"/>
      <c r="H21" s="43"/>
      <c r="I21" s="106"/>
      <c r="J21" s="36">
        <f t="shared" si="0"/>
        <v>0</v>
      </c>
    </row>
    <row r="22" spans="1:10" s="46" customFormat="1" ht="25.5">
      <c r="A22" s="31" t="s">
        <v>38</v>
      </c>
      <c r="B22" s="32" t="s">
        <v>39</v>
      </c>
      <c r="C22" s="33" t="s">
        <v>40</v>
      </c>
      <c r="D22" s="43">
        <f>(D15*4+D16)*10/100*1.5</f>
        <v>4.8000000000000007</v>
      </c>
      <c r="E22" s="43">
        <f>(E15*4+E16)*10/100*1.5</f>
        <v>19.799999999999997</v>
      </c>
      <c r="F22" s="43">
        <f>(F15*4+F16)*10/100*1.5</f>
        <v>2.4000000000000004</v>
      </c>
      <c r="G22" s="43">
        <f>(G15*4+G16)*10/100*1.5</f>
        <v>27.599999999999998</v>
      </c>
      <c r="H22" s="43">
        <f>SUM(D22:G22)</f>
        <v>54.599999999999994</v>
      </c>
      <c r="I22" s="106"/>
      <c r="J22" s="36">
        <f t="shared" si="0"/>
        <v>0</v>
      </c>
    </row>
    <row r="23" spans="1:10" s="89" customFormat="1" ht="12.75">
      <c r="A23" s="90"/>
      <c r="B23" s="91"/>
      <c r="C23" s="102"/>
      <c r="D23" s="102"/>
      <c r="E23" s="102"/>
      <c r="F23" s="102"/>
      <c r="G23" s="102"/>
      <c r="H23" s="103"/>
      <c r="I23" s="103"/>
      <c r="J23" s="108"/>
    </row>
    <row r="24" spans="1:10" s="89" customFormat="1" ht="25.5">
      <c r="A24" s="90"/>
      <c r="B24" s="109" t="s">
        <v>41</v>
      </c>
      <c r="C24" s="102"/>
      <c r="D24" s="102"/>
      <c r="E24" s="102"/>
      <c r="F24" s="102"/>
      <c r="G24" s="102"/>
      <c r="H24" s="103"/>
      <c r="I24" s="103"/>
      <c r="J24" s="110">
        <f>SUM(J11:J23)</f>
        <v>0</v>
      </c>
    </row>
    <row r="25" spans="1:10" s="89" customFormat="1" ht="12.75">
      <c r="A25" s="90"/>
      <c r="B25" s="91"/>
      <c r="C25" s="92"/>
      <c r="D25" s="92"/>
      <c r="E25" s="92"/>
      <c r="F25" s="92"/>
      <c r="G25" s="92"/>
      <c r="H25" s="93"/>
      <c r="I25" s="94"/>
      <c r="J25" s="95"/>
    </row>
    <row r="26" spans="1:10" s="89" customFormat="1" ht="12.75">
      <c r="A26" s="96"/>
      <c r="B26" s="67" t="s">
        <v>42</v>
      </c>
      <c r="C26" s="97"/>
      <c r="D26" s="97"/>
      <c r="E26" s="97"/>
      <c r="F26" s="97"/>
      <c r="G26" s="97"/>
      <c r="H26" s="97"/>
      <c r="I26" s="96"/>
      <c r="J26" s="97"/>
    </row>
    <row r="27" spans="1:10" s="89" customFormat="1" ht="12.75">
      <c r="A27" s="90"/>
      <c r="B27" s="101"/>
      <c r="C27" s="102"/>
      <c r="D27" s="102"/>
      <c r="E27" s="102"/>
      <c r="F27" s="102"/>
      <c r="G27" s="102"/>
      <c r="H27" s="103"/>
      <c r="I27" s="104"/>
      <c r="J27" s="105"/>
    </row>
    <row r="28" spans="1:10" s="89" customFormat="1" ht="15.75">
      <c r="A28" s="113"/>
      <c r="B28" s="114" t="s">
        <v>43</v>
      </c>
      <c r="C28" s="115"/>
      <c r="D28" s="115"/>
      <c r="E28" s="115"/>
      <c r="F28" s="115"/>
      <c r="G28" s="115"/>
      <c r="H28" s="113"/>
      <c r="I28" s="116"/>
      <c r="J28" s="116"/>
    </row>
    <row r="29" spans="1:10" s="46" customFormat="1">
      <c r="A29" s="52" t="s">
        <v>44</v>
      </c>
      <c r="B29" s="53" t="s">
        <v>45</v>
      </c>
      <c r="C29" s="117" t="s">
        <v>3</v>
      </c>
      <c r="D29" s="117">
        <v>1</v>
      </c>
      <c r="E29" s="117">
        <v>8</v>
      </c>
      <c r="F29" s="117">
        <v>1</v>
      </c>
      <c r="G29" s="117">
        <v>12</v>
      </c>
      <c r="H29" s="43">
        <f>SUM(D29:G29)</f>
        <v>22</v>
      </c>
      <c r="I29" s="118"/>
      <c r="J29" s="36">
        <f>ROUND($H29*I29,2)</f>
        <v>0</v>
      </c>
    </row>
    <row r="30" spans="1:10" s="46" customFormat="1">
      <c r="A30" s="52" t="s">
        <v>46</v>
      </c>
      <c r="B30" s="53" t="s">
        <v>47</v>
      </c>
      <c r="C30" s="117" t="s">
        <v>3</v>
      </c>
      <c r="D30" s="117">
        <v>2</v>
      </c>
      <c r="E30" s="117">
        <v>8</v>
      </c>
      <c r="F30" s="117">
        <v>1</v>
      </c>
      <c r="G30" s="117">
        <v>14</v>
      </c>
      <c r="H30" s="43">
        <f>SUM(D30:G30)</f>
        <v>25</v>
      </c>
      <c r="I30" s="118"/>
      <c r="J30" s="36">
        <f>ROUND($H30*I30,2)</f>
        <v>0</v>
      </c>
    </row>
    <row r="31" spans="1:10" s="46" customFormat="1">
      <c r="A31" s="52" t="s">
        <v>48</v>
      </c>
      <c r="B31" s="53" t="s">
        <v>49</v>
      </c>
      <c r="C31" s="117" t="s">
        <v>3</v>
      </c>
      <c r="D31" s="117">
        <v>1</v>
      </c>
      <c r="E31" s="117">
        <v>12</v>
      </c>
      <c r="F31" s="117">
        <v>2</v>
      </c>
      <c r="G31" s="117">
        <v>10</v>
      </c>
      <c r="H31" s="43">
        <f>SUM(D31:G31)</f>
        <v>25</v>
      </c>
      <c r="I31" s="118"/>
      <c r="J31" s="36">
        <f>ROUND($H31*I31,2)</f>
        <v>0</v>
      </c>
    </row>
    <row r="32" spans="1:10" s="46" customFormat="1">
      <c r="A32" s="52" t="s">
        <v>50</v>
      </c>
      <c r="B32" s="53" t="s">
        <v>51</v>
      </c>
      <c r="C32" s="117" t="s">
        <v>3</v>
      </c>
      <c r="D32" s="117">
        <v>2</v>
      </c>
      <c r="E32" s="117">
        <v>3</v>
      </c>
      <c r="F32" s="117"/>
      <c r="G32" s="117">
        <v>6</v>
      </c>
      <c r="H32" s="43">
        <f>SUM(D32:G32)</f>
        <v>11</v>
      </c>
      <c r="I32" s="118"/>
      <c r="J32" s="36">
        <f>ROUND($H32*I32,2)</f>
        <v>0</v>
      </c>
    </row>
    <row r="33" spans="1:10" s="46" customFormat="1">
      <c r="A33" s="52" t="s">
        <v>52</v>
      </c>
      <c r="B33" s="53" t="s">
        <v>53</v>
      </c>
      <c r="C33" s="117" t="s">
        <v>3</v>
      </c>
      <c r="D33" s="117">
        <v>2</v>
      </c>
      <c r="E33" s="117">
        <v>2</v>
      </c>
      <c r="F33" s="117"/>
      <c r="G33" s="117">
        <v>4</v>
      </c>
      <c r="H33" s="43">
        <f>SUM(D33:G33)</f>
        <v>8</v>
      </c>
      <c r="I33" s="118"/>
      <c r="J33" s="36">
        <f>ROUND($H33*I33,2)</f>
        <v>0</v>
      </c>
    </row>
    <row r="34" spans="1:10" s="89" customFormat="1" ht="15.75">
      <c r="A34" s="113"/>
      <c r="B34" s="114" t="s">
        <v>54</v>
      </c>
      <c r="C34" s="115"/>
      <c r="D34" s="115"/>
      <c r="E34" s="115"/>
      <c r="F34" s="115"/>
      <c r="G34" s="115"/>
      <c r="H34" s="113"/>
      <c r="I34" s="116"/>
      <c r="J34" s="116"/>
    </row>
    <row r="35" spans="1:10" s="46" customFormat="1">
      <c r="A35" s="119" t="s">
        <v>55</v>
      </c>
      <c r="B35" s="53" t="s">
        <v>56</v>
      </c>
      <c r="C35" s="117" t="s">
        <v>3</v>
      </c>
      <c r="D35" s="117"/>
      <c r="E35" s="117"/>
      <c r="F35" s="117"/>
      <c r="G35" s="117"/>
      <c r="H35" s="43"/>
      <c r="I35" s="118"/>
      <c r="J35" s="36">
        <f t="shared" ref="J35:J42" si="1">ROUND($H35*I35,2)</f>
        <v>0</v>
      </c>
    </row>
    <row r="36" spans="1:10" s="46" customFormat="1">
      <c r="A36" s="119" t="s">
        <v>57</v>
      </c>
      <c r="B36" s="53" t="s">
        <v>58</v>
      </c>
      <c r="C36" s="117" t="s">
        <v>3</v>
      </c>
      <c r="D36" s="117"/>
      <c r="E36" s="117"/>
      <c r="F36" s="117"/>
      <c r="G36" s="117"/>
      <c r="H36" s="43"/>
      <c r="I36" s="118"/>
      <c r="J36" s="36">
        <f t="shared" si="1"/>
        <v>0</v>
      </c>
    </row>
    <row r="37" spans="1:10" s="46" customFormat="1">
      <c r="A37" s="119" t="s">
        <v>59</v>
      </c>
      <c r="B37" s="53" t="s">
        <v>60</v>
      </c>
      <c r="C37" s="117" t="s">
        <v>3</v>
      </c>
      <c r="D37" s="117"/>
      <c r="E37" s="117"/>
      <c r="F37" s="117"/>
      <c r="G37" s="117"/>
      <c r="H37" s="43"/>
      <c r="I37" s="118"/>
      <c r="J37" s="36">
        <f t="shared" si="1"/>
        <v>0</v>
      </c>
    </row>
    <row r="38" spans="1:10" s="46" customFormat="1">
      <c r="A38" s="119" t="s">
        <v>61</v>
      </c>
      <c r="B38" s="53" t="s">
        <v>62</v>
      </c>
      <c r="C38" s="117" t="s">
        <v>3</v>
      </c>
      <c r="D38" s="117"/>
      <c r="E38" s="117"/>
      <c r="F38" s="117"/>
      <c r="G38" s="117"/>
      <c r="H38" s="43"/>
      <c r="I38" s="118"/>
      <c r="J38" s="36">
        <f t="shared" si="1"/>
        <v>0</v>
      </c>
    </row>
    <row r="39" spans="1:10" s="46" customFormat="1">
      <c r="A39" s="119" t="s">
        <v>63</v>
      </c>
      <c r="B39" s="53" t="s">
        <v>64</v>
      </c>
      <c r="C39" s="117" t="s">
        <v>3</v>
      </c>
      <c r="D39" s="117"/>
      <c r="E39" s="117"/>
      <c r="F39" s="117"/>
      <c r="G39" s="117"/>
      <c r="H39" s="43"/>
      <c r="I39" s="118"/>
      <c r="J39" s="36">
        <f t="shared" si="1"/>
        <v>0</v>
      </c>
    </row>
    <row r="40" spans="1:10" s="46" customFormat="1">
      <c r="A40" s="119" t="s">
        <v>65</v>
      </c>
      <c r="B40" s="53" t="s">
        <v>66</v>
      </c>
      <c r="C40" s="117" t="s">
        <v>3</v>
      </c>
      <c r="D40" s="117"/>
      <c r="E40" s="117"/>
      <c r="F40" s="117"/>
      <c r="G40" s="117"/>
      <c r="H40" s="43"/>
      <c r="I40" s="118"/>
      <c r="J40" s="36">
        <f t="shared" si="1"/>
        <v>0</v>
      </c>
    </row>
    <row r="41" spans="1:10" s="46" customFormat="1">
      <c r="A41" s="119" t="s">
        <v>67</v>
      </c>
      <c r="B41" s="53" t="s">
        <v>68</v>
      </c>
      <c r="C41" s="117" t="s">
        <v>3</v>
      </c>
      <c r="D41" s="117"/>
      <c r="E41" s="117"/>
      <c r="F41" s="117"/>
      <c r="G41" s="117"/>
      <c r="H41" s="43"/>
      <c r="I41" s="118"/>
      <c r="J41" s="36">
        <f t="shared" si="1"/>
        <v>0</v>
      </c>
    </row>
    <row r="42" spans="1:10" s="46" customFormat="1">
      <c r="A42" s="119" t="s">
        <v>69</v>
      </c>
      <c r="B42" s="53" t="s">
        <v>70</v>
      </c>
      <c r="C42" s="117" t="s">
        <v>3</v>
      </c>
      <c r="D42" s="117"/>
      <c r="E42" s="117"/>
      <c r="F42" s="117"/>
      <c r="G42" s="117"/>
      <c r="H42" s="43"/>
      <c r="I42" s="118"/>
      <c r="J42" s="36">
        <f t="shared" si="1"/>
        <v>0</v>
      </c>
    </row>
    <row r="43" spans="1:10" s="46" customFormat="1" ht="15.75">
      <c r="A43" s="120"/>
      <c r="B43" s="121" t="s">
        <v>71</v>
      </c>
      <c r="C43" s="122"/>
      <c r="D43" s="122"/>
      <c r="E43" s="122"/>
      <c r="F43" s="122"/>
      <c r="G43" s="122"/>
      <c r="H43" s="120"/>
      <c r="I43" s="123"/>
      <c r="J43" s="123"/>
    </row>
    <row r="44" spans="1:10" s="46" customFormat="1">
      <c r="A44" s="119" t="s">
        <v>72</v>
      </c>
      <c r="B44" s="53" t="s">
        <v>73</v>
      </c>
      <c r="C44" s="117" t="s">
        <v>3</v>
      </c>
      <c r="D44" s="117"/>
      <c r="E44" s="117"/>
      <c r="F44" s="117"/>
      <c r="G44" s="117"/>
      <c r="H44" s="43"/>
      <c r="I44" s="118"/>
      <c r="J44" s="36">
        <f t="shared" ref="J44:J53" si="2">ROUND($H44*I44,2)</f>
        <v>0</v>
      </c>
    </row>
    <row r="45" spans="1:10" s="46" customFormat="1">
      <c r="A45" s="119" t="s">
        <v>74</v>
      </c>
      <c r="B45" s="53" t="s">
        <v>75</v>
      </c>
      <c r="C45" s="117" t="s">
        <v>3</v>
      </c>
      <c r="D45" s="117"/>
      <c r="E45" s="117"/>
      <c r="F45" s="117"/>
      <c r="G45" s="117"/>
      <c r="H45" s="43"/>
      <c r="I45" s="118"/>
      <c r="J45" s="36">
        <f t="shared" si="2"/>
        <v>0</v>
      </c>
    </row>
    <row r="46" spans="1:10" s="46" customFormat="1">
      <c r="A46" s="119" t="s">
        <v>76</v>
      </c>
      <c r="B46" s="53" t="s">
        <v>77</v>
      </c>
      <c r="C46" s="117" t="s">
        <v>3</v>
      </c>
      <c r="D46" s="117"/>
      <c r="E46" s="117"/>
      <c r="F46" s="117"/>
      <c r="G46" s="117"/>
      <c r="H46" s="43"/>
      <c r="I46" s="118"/>
      <c r="J46" s="36">
        <f t="shared" si="2"/>
        <v>0</v>
      </c>
    </row>
    <row r="47" spans="1:10" s="46" customFormat="1">
      <c r="A47" s="119" t="s">
        <v>78</v>
      </c>
      <c r="B47" s="53" t="s">
        <v>79</v>
      </c>
      <c r="C47" s="117" t="s">
        <v>3</v>
      </c>
      <c r="D47" s="117"/>
      <c r="E47" s="117"/>
      <c r="F47" s="117"/>
      <c r="G47" s="117"/>
      <c r="H47" s="43"/>
      <c r="I47" s="118"/>
      <c r="J47" s="36">
        <f t="shared" si="2"/>
        <v>0</v>
      </c>
    </row>
    <row r="48" spans="1:10" s="46" customFormat="1">
      <c r="A48" s="119" t="s">
        <v>80</v>
      </c>
      <c r="B48" s="53" t="s">
        <v>81</v>
      </c>
      <c r="C48" s="117" t="s">
        <v>3</v>
      </c>
      <c r="D48" s="117"/>
      <c r="E48" s="117"/>
      <c r="F48" s="117"/>
      <c r="G48" s="117"/>
      <c r="H48" s="43"/>
      <c r="I48" s="118"/>
      <c r="J48" s="36">
        <f t="shared" si="2"/>
        <v>0</v>
      </c>
    </row>
    <row r="49" spans="1:10" s="46" customFormat="1">
      <c r="A49" s="119" t="s">
        <v>82</v>
      </c>
      <c r="B49" s="53" t="s">
        <v>83</v>
      </c>
      <c r="C49" s="117" t="s">
        <v>3</v>
      </c>
      <c r="D49" s="117"/>
      <c r="E49" s="117"/>
      <c r="F49" s="117"/>
      <c r="G49" s="117"/>
      <c r="H49" s="43"/>
      <c r="I49" s="118"/>
      <c r="J49" s="36">
        <f t="shared" si="2"/>
        <v>0</v>
      </c>
    </row>
    <row r="50" spans="1:10" s="46" customFormat="1">
      <c r="A50" s="119" t="s">
        <v>84</v>
      </c>
      <c r="B50" s="53" t="s">
        <v>85</v>
      </c>
      <c r="C50" s="117" t="s">
        <v>3</v>
      </c>
      <c r="D50" s="117"/>
      <c r="E50" s="117"/>
      <c r="F50" s="117"/>
      <c r="G50" s="117"/>
      <c r="H50" s="43"/>
      <c r="I50" s="118"/>
      <c r="J50" s="36">
        <f t="shared" si="2"/>
        <v>0</v>
      </c>
    </row>
    <row r="51" spans="1:10" s="46" customFormat="1">
      <c r="A51" s="119" t="s">
        <v>86</v>
      </c>
      <c r="B51" s="53" t="s">
        <v>87</v>
      </c>
      <c r="C51" s="117" t="s">
        <v>3</v>
      </c>
      <c r="D51" s="117"/>
      <c r="E51" s="117"/>
      <c r="F51" s="117"/>
      <c r="G51" s="117"/>
      <c r="H51" s="43"/>
      <c r="I51" s="118"/>
      <c r="J51" s="36">
        <f t="shared" si="2"/>
        <v>0</v>
      </c>
    </row>
    <row r="52" spans="1:10" s="46" customFormat="1">
      <c r="A52" s="119" t="s">
        <v>88</v>
      </c>
      <c r="B52" s="53" t="s">
        <v>89</v>
      </c>
      <c r="C52" s="117" t="s">
        <v>3</v>
      </c>
      <c r="D52" s="117"/>
      <c r="E52" s="117"/>
      <c r="F52" s="117"/>
      <c r="G52" s="117"/>
      <c r="H52" s="43"/>
      <c r="I52" s="118"/>
      <c r="J52" s="36">
        <f t="shared" si="2"/>
        <v>0</v>
      </c>
    </row>
    <row r="53" spans="1:10" s="46" customFormat="1">
      <c r="A53" s="119" t="s">
        <v>90</v>
      </c>
      <c r="B53" s="53" t="s">
        <v>91</v>
      </c>
      <c r="C53" s="117" t="s">
        <v>3</v>
      </c>
      <c r="D53" s="117"/>
      <c r="E53" s="117"/>
      <c r="F53" s="117"/>
      <c r="G53" s="117"/>
      <c r="H53" s="43"/>
      <c r="I53" s="118"/>
      <c r="J53" s="36">
        <f t="shared" si="2"/>
        <v>0</v>
      </c>
    </row>
    <row r="54" spans="1:10" s="46" customFormat="1" ht="15.75">
      <c r="A54" s="113"/>
      <c r="B54" s="114" t="s">
        <v>92</v>
      </c>
      <c r="C54" s="115"/>
      <c r="D54" s="115"/>
      <c r="E54" s="115"/>
      <c r="F54" s="115"/>
      <c r="G54" s="115"/>
      <c r="H54" s="113"/>
      <c r="I54" s="116"/>
      <c r="J54" s="116"/>
    </row>
    <row r="55" spans="1:10" s="46" customFormat="1">
      <c r="A55" s="119" t="s">
        <v>93</v>
      </c>
      <c r="B55" s="53" t="s">
        <v>94</v>
      </c>
      <c r="C55" s="117" t="s">
        <v>3</v>
      </c>
      <c r="D55" s="117"/>
      <c r="E55" s="117"/>
      <c r="F55" s="117"/>
      <c r="G55" s="117"/>
      <c r="H55" s="43"/>
      <c r="I55" s="118"/>
      <c r="J55" s="36">
        <f>ROUND($H55*I55,2)</f>
        <v>0</v>
      </c>
    </row>
    <row r="56" spans="1:10" s="46" customFormat="1">
      <c r="A56" s="119" t="s">
        <v>95</v>
      </c>
      <c r="B56" s="53" t="s">
        <v>96</v>
      </c>
      <c r="C56" s="117" t="s">
        <v>3</v>
      </c>
      <c r="D56" s="117"/>
      <c r="E56" s="117"/>
      <c r="F56" s="117"/>
      <c r="G56" s="117"/>
      <c r="H56" s="43"/>
      <c r="I56" s="118"/>
      <c r="J56" s="36">
        <f>ROUND($H56*I56,2)</f>
        <v>0</v>
      </c>
    </row>
    <row r="57" spans="1:10" s="46" customFormat="1">
      <c r="A57" s="119" t="s">
        <v>97</v>
      </c>
      <c r="B57" s="53" t="s">
        <v>98</v>
      </c>
      <c r="C57" s="117" t="s">
        <v>3</v>
      </c>
      <c r="D57" s="117"/>
      <c r="E57" s="117"/>
      <c r="F57" s="117"/>
      <c r="G57" s="117"/>
      <c r="H57" s="43"/>
      <c r="I57" s="118"/>
      <c r="J57" s="36">
        <f>ROUND($H57*I57,2)</f>
        <v>0</v>
      </c>
    </row>
    <row r="58" spans="1:10" s="46" customFormat="1">
      <c r="A58" s="119" t="s">
        <v>99</v>
      </c>
      <c r="B58" s="53" t="s">
        <v>100</v>
      </c>
      <c r="C58" s="117" t="s">
        <v>3</v>
      </c>
      <c r="D58" s="117"/>
      <c r="E58" s="117"/>
      <c r="F58" s="117"/>
      <c r="G58" s="117"/>
      <c r="H58" s="43"/>
      <c r="I58" s="118"/>
      <c r="J58" s="36">
        <f>ROUND($H58*I58,2)</f>
        <v>0</v>
      </c>
    </row>
    <row r="59" spans="1:10" s="89" customFormat="1" ht="12.75">
      <c r="A59" s="90"/>
      <c r="B59" s="91"/>
      <c r="C59" s="102"/>
      <c r="D59" s="102"/>
      <c r="E59" s="102"/>
      <c r="F59" s="102"/>
      <c r="G59" s="102"/>
      <c r="H59" s="103"/>
      <c r="I59" s="103"/>
      <c r="J59" s="124"/>
    </row>
    <row r="60" spans="1:10" s="89" customFormat="1" ht="12.75">
      <c r="A60" s="90"/>
      <c r="B60" s="109" t="s">
        <v>101</v>
      </c>
      <c r="C60" s="102"/>
      <c r="D60" s="102"/>
      <c r="E60" s="102"/>
      <c r="F60" s="102"/>
      <c r="G60" s="102"/>
      <c r="H60" s="103"/>
      <c r="I60" s="103"/>
      <c r="J60" s="110">
        <f>SUM(J29:J58)</f>
        <v>0</v>
      </c>
    </row>
    <row r="61" spans="1:10" s="89" customFormat="1" ht="12.75">
      <c r="A61" s="125"/>
      <c r="B61" s="126"/>
      <c r="C61" s="127"/>
      <c r="D61" s="127"/>
      <c r="E61" s="127"/>
      <c r="F61" s="127"/>
      <c r="G61" s="127"/>
      <c r="H61" s="128"/>
      <c r="I61" s="129"/>
      <c r="J61" s="130"/>
    </row>
    <row r="62" spans="1:10" s="89" customFormat="1" ht="12.75">
      <c r="A62" s="96" t="s">
        <v>102</v>
      </c>
      <c r="B62" s="67" t="s">
        <v>103</v>
      </c>
      <c r="C62" s="97"/>
      <c r="D62" s="97"/>
      <c r="E62" s="97"/>
      <c r="F62" s="97"/>
      <c r="G62" s="97"/>
      <c r="H62" s="97"/>
      <c r="I62" s="96"/>
      <c r="J62" s="97"/>
    </row>
    <row r="63" spans="1:10" s="89" customFormat="1" ht="12.75">
      <c r="A63" s="90"/>
      <c r="B63" s="101"/>
      <c r="C63" s="102"/>
      <c r="D63" s="102"/>
      <c r="E63" s="102"/>
      <c r="F63" s="102"/>
      <c r="G63" s="102"/>
      <c r="H63" s="103"/>
      <c r="I63" s="104"/>
      <c r="J63" s="105"/>
    </row>
    <row r="64" spans="1:10" s="46" customFormat="1" ht="25.5">
      <c r="A64" s="44" t="s">
        <v>104</v>
      </c>
      <c r="B64" s="32" t="s">
        <v>105</v>
      </c>
      <c r="C64" s="45" t="s">
        <v>3</v>
      </c>
      <c r="D64" s="45">
        <f>D15</f>
        <v>8</v>
      </c>
      <c r="E64" s="45">
        <f>E15</f>
        <v>33</v>
      </c>
      <c r="F64" s="45">
        <f>F15</f>
        <v>4</v>
      </c>
      <c r="G64" s="45">
        <f>G15</f>
        <v>46</v>
      </c>
      <c r="H64" s="66">
        <f>H15</f>
        <v>91</v>
      </c>
      <c r="I64" s="106"/>
      <c r="J64" s="36">
        <f>ROUND($H64*I64,2)</f>
        <v>0</v>
      </c>
    </row>
    <row r="65" spans="1:10" s="46" customFormat="1" ht="25.5">
      <c r="A65" s="44" t="s">
        <v>106</v>
      </c>
      <c r="B65" s="32" t="s">
        <v>137</v>
      </c>
      <c r="C65" s="45" t="s">
        <v>3</v>
      </c>
      <c r="D65" s="45">
        <v>8</v>
      </c>
      <c r="E65" s="45">
        <v>33</v>
      </c>
      <c r="F65" s="45">
        <v>4</v>
      </c>
      <c r="G65" s="45">
        <v>46</v>
      </c>
      <c r="H65" s="66">
        <v>91</v>
      </c>
      <c r="I65" s="106"/>
      <c r="J65" s="36">
        <f>ROUND($H65*I65,2)</f>
        <v>0</v>
      </c>
    </row>
    <row r="66" spans="1:10" s="89" customFormat="1" ht="12.75">
      <c r="A66" s="90"/>
      <c r="B66" s="91"/>
      <c r="C66" s="102"/>
      <c r="D66" s="102"/>
      <c r="E66" s="102"/>
      <c r="F66" s="102"/>
      <c r="G66" s="102"/>
      <c r="H66" s="103"/>
      <c r="I66" s="103"/>
      <c r="J66" s="124"/>
    </row>
    <row r="67" spans="1:10" s="89" customFormat="1" ht="24">
      <c r="A67" s="90"/>
      <c r="B67" s="109" t="s">
        <v>115</v>
      </c>
      <c r="C67" s="102"/>
      <c r="D67" s="102"/>
      <c r="E67" s="102"/>
      <c r="F67" s="102"/>
      <c r="G67" s="102"/>
      <c r="H67" s="103"/>
      <c r="I67" s="103"/>
      <c r="J67" s="110">
        <f>SUM(J64:J65)</f>
        <v>0</v>
      </c>
    </row>
    <row r="68" spans="1:10" s="89" customFormat="1" ht="12.75">
      <c r="A68" s="90"/>
      <c r="B68" s="91"/>
      <c r="C68" s="92"/>
      <c r="D68" s="92"/>
      <c r="E68" s="92"/>
      <c r="F68" s="92"/>
      <c r="G68" s="92"/>
      <c r="H68" s="93"/>
      <c r="I68" s="94"/>
      <c r="J68" s="95"/>
    </row>
    <row r="69" spans="1:10" s="89" customFormat="1" ht="38.25">
      <c r="A69" s="96" t="s">
        <v>102</v>
      </c>
      <c r="B69" s="67" t="s">
        <v>116</v>
      </c>
      <c r="C69" s="97"/>
      <c r="D69" s="97"/>
      <c r="E69" s="97"/>
      <c r="F69" s="97"/>
      <c r="G69" s="97"/>
      <c r="H69" s="98"/>
      <c r="I69" s="99"/>
      <c r="J69" s="100"/>
    </row>
    <row r="70" spans="1:10" s="89" customFormat="1" ht="12.75">
      <c r="A70" s="90"/>
      <c r="B70" s="101"/>
      <c r="C70" s="102"/>
      <c r="D70" s="102"/>
      <c r="E70" s="102"/>
      <c r="F70" s="102"/>
      <c r="G70" s="102"/>
      <c r="H70" s="103"/>
      <c r="I70" s="104"/>
      <c r="J70" s="105"/>
    </row>
    <row r="71" spans="1:10" s="46" customFormat="1" ht="25.5">
      <c r="A71" s="44" t="s">
        <v>117</v>
      </c>
      <c r="B71" s="32" t="s">
        <v>118</v>
      </c>
      <c r="C71" s="45" t="s">
        <v>17</v>
      </c>
      <c r="D71" s="45"/>
      <c r="E71" s="45"/>
      <c r="F71" s="45"/>
      <c r="G71" s="45"/>
      <c r="H71" s="66">
        <v>1</v>
      </c>
      <c r="I71" s="106"/>
      <c r="J71" s="36">
        <f>ROUND($H71*I71,2)</f>
        <v>0</v>
      </c>
    </row>
    <row r="72" spans="1:10" s="46" customFormat="1" ht="25.5">
      <c r="A72" s="44" t="s">
        <v>119</v>
      </c>
      <c r="B72" s="32" t="s">
        <v>120</v>
      </c>
      <c r="C72" s="45" t="s">
        <v>17</v>
      </c>
      <c r="D72" s="45"/>
      <c r="E72" s="45"/>
      <c r="F72" s="45"/>
      <c r="G72" s="45"/>
      <c r="H72" s="66">
        <v>1</v>
      </c>
      <c r="I72" s="118"/>
      <c r="J72" s="36">
        <f>ROUND($H72*I72,2)</f>
        <v>0</v>
      </c>
    </row>
    <row r="73" spans="1:10" s="46" customFormat="1" ht="38.25">
      <c r="A73" s="44" t="s">
        <v>121</v>
      </c>
      <c r="B73" s="32" t="s">
        <v>122</v>
      </c>
      <c r="C73" s="45" t="s">
        <v>17</v>
      </c>
      <c r="D73" s="45"/>
      <c r="E73" s="45"/>
      <c r="F73" s="45"/>
      <c r="G73" s="45"/>
      <c r="H73" s="66">
        <v>1</v>
      </c>
      <c r="I73" s="118"/>
      <c r="J73" s="36">
        <f>ROUND($H73*I73,2)</f>
        <v>0</v>
      </c>
    </row>
    <row r="74" spans="1:10" s="46" customFormat="1" ht="38.25">
      <c r="A74" s="44" t="s">
        <v>123</v>
      </c>
      <c r="B74" s="32" t="s">
        <v>124</v>
      </c>
      <c r="C74" s="45" t="s">
        <v>17</v>
      </c>
      <c r="D74" s="45"/>
      <c r="E74" s="45"/>
      <c r="F74" s="45"/>
      <c r="G74" s="45"/>
      <c r="H74" s="66">
        <v>1</v>
      </c>
      <c r="I74" s="118"/>
      <c r="J74" s="36">
        <f>ROUND($H74*I74,2)</f>
        <v>0</v>
      </c>
    </row>
    <row r="75" spans="1:10" s="89" customFormat="1" ht="12.75">
      <c r="A75" s="90"/>
      <c r="B75" s="91"/>
      <c r="C75" s="102"/>
      <c r="D75" s="102"/>
      <c r="E75" s="102"/>
      <c r="F75" s="102"/>
      <c r="G75" s="102"/>
      <c r="H75" s="103"/>
      <c r="I75" s="103"/>
      <c r="J75" s="108"/>
    </row>
    <row r="76" spans="1:10" s="89" customFormat="1" ht="24">
      <c r="A76" s="90"/>
      <c r="B76" s="109" t="s">
        <v>125</v>
      </c>
      <c r="C76" s="102"/>
      <c r="D76" s="102"/>
      <c r="E76" s="102"/>
      <c r="F76" s="102"/>
      <c r="G76" s="102"/>
      <c r="H76" s="103"/>
      <c r="I76" s="103"/>
      <c r="J76" s="110">
        <f>SUM(J71:J74)</f>
        <v>0</v>
      </c>
    </row>
    <row r="77" spans="1:10" s="89" customFormat="1" ht="12.75">
      <c r="A77" s="90"/>
      <c r="B77" s="91"/>
      <c r="C77" s="92"/>
      <c r="D77" s="92"/>
      <c r="E77" s="92"/>
      <c r="F77" s="92"/>
      <c r="G77" s="92"/>
      <c r="H77" s="93"/>
      <c r="I77" s="94"/>
      <c r="J77" s="95"/>
    </row>
    <row r="78" spans="1:10" s="89" customFormat="1" ht="38.25">
      <c r="A78" s="96" t="s">
        <v>102</v>
      </c>
      <c r="B78" s="67" t="s">
        <v>126</v>
      </c>
      <c r="C78" s="97"/>
      <c r="D78" s="97"/>
      <c r="E78" s="97"/>
      <c r="F78" s="97"/>
      <c r="G78" s="97"/>
      <c r="H78" s="98"/>
      <c r="I78" s="99"/>
      <c r="J78" s="100"/>
    </row>
    <row r="79" spans="1:10" s="89" customFormat="1" ht="12.75">
      <c r="A79" s="90"/>
      <c r="B79" s="91"/>
      <c r="C79" s="92"/>
      <c r="D79" s="92"/>
      <c r="E79" s="92"/>
      <c r="F79" s="92"/>
      <c r="G79" s="92"/>
      <c r="H79" s="93"/>
      <c r="I79" s="94"/>
      <c r="J79" s="95"/>
    </row>
    <row r="80" spans="1:10" s="46" customFormat="1" ht="25.5">
      <c r="A80" s="44" t="s">
        <v>127</v>
      </c>
      <c r="B80" s="32" t="s">
        <v>118</v>
      </c>
      <c r="C80" s="45" t="s">
        <v>17</v>
      </c>
      <c r="D80" s="45"/>
      <c r="E80" s="45"/>
      <c r="F80" s="45"/>
      <c r="G80" s="45"/>
      <c r="H80" s="66">
        <v>1</v>
      </c>
      <c r="I80" s="106"/>
      <c r="J80" s="36">
        <f>ROUND($H80*I80,2)</f>
        <v>0</v>
      </c>
    </row>
    <row r="81" spans="1:10" s="46" customFormat="1" ht="25.5">
      <c r="A81" s="44" t="s">
        <v>128</v>
      </c>
      <c r="B81" s="32" t="s">
        <v>120</v>
      </c>
      <c r="C81" s="45" t="s">
        <v>17</v>
      </c>
      <c r="D81" s="45"/>
      <c r="E81" s="45"/>
      <c r="F81" s="45"/>
      <c r="G81" s="45"/>
      <c r="H81" s="66">
        <v>1</v>
      </c>
      <c r="I81" s="118"/>
      <c r="J81" s="36">
        <f>ROUND($H81*I81,2)</f>
        <v>0</v>
      </c>
    </row>
    <row r="82" spans="1:10" s="46" customFormat="1" ht="38.25">
      <c r="A82" s="44" t="s">
        <v>129</v>
      </c>
      <c r="B82" s="32" t="s">
        <v>122</v>
      </c>
      <c r="C82" s="45" t="s">
        <v>17</v>
      </c>
      <c r="D82" s="45"/>
      <c r="E82" s="45"/>
      <c r="F82" s="45"/>
      <c r="G82" s="45"/>
      <c r="H82" s="66">
        <v>1</v>
      </c>
      <c r="I82" s="118"/>
      <c r="J82" s="36">
        <f>ROUND($H82*I82,2)</f>
        <v>0</v>
      </c>
    </row>
    <row r="83" spans="1:10" s="46" customFormat="1" ht="38.25">
      <c r="A83" s="44" t="s">
        <v>130</v>
      </c>
      <c r="B83" s="32" t="s">
        <v>124</v>
      </c>
      <c r="C83" s="45" t="s">
        <v>17</v>
      </c>
      <c r="D83" s="45"/>
      <c r="E83" s="45"/>
      <c r="F83" s="45"/>
      <c r="G83" s="45"/>
      <c r="H83" s="66">
        <v>1</v>
      </c>
      <c r="I83" s="118"/>
      <c r="J83" s="36">
        <f>ROUND($H83*I83,2)</f>
        <v>0</v>
      </c>
    </row>
    <row r="84" spans="1:10" s="46" customFormat="1" ht="25.5">
      <c r="A84" s="31" t="s">
        <v>131</v>
      </c>
      <c r="B84" s="32" t="s">
        <v>132</v>
      </c>
      <c r="C84" s="33" t="s">
        <v>17</v>
      </c>
      <c r="D84" s="45"/>
      <c r="E84" s="45"/>
      <c r="F84" s="45"/>
      <c r="G84" s="45"/>
      <c r="H84" s="66">
        <v>1</v>
      </c>
      <c r="I84" s="118"/>
      <c r="J84" s="36"/>
    </row>
    <row r="85" spans="1:10" s="89" customFormat="1" ht="12.75">
      <c r="A85" s="90"/>
      <c r="B85" s="91"/>
      <c r="C85" s="102"/>
      <c r="D85" s="102"/>
      <c r="E85" s="102"/>
      <c r="F85" s="102"/>
      <c r="G85" s="102"/>
      <c r="H85" s="103"/>
      <c r="I85" s="107"/>
      <c r="J85" s="108"/>
    </row>
    <row r="86" spans="1:10" s="89" customFormat="1" ht="24">
      <c r="A86" s="90"/>
      <c r="B86" s="109" t="s">
        <v>133</v>
      </c>
      <c r="C86" s="102"/>
      <c r="D86" s="102"/>
      <c r="E86" s="102"/>
      <c r="F86" s="102"/>
      <c r="G86" s="102"/>
      <c r="H86" s="103"/>
      <c r="I86" s="107"/>
      <c r="J86" s="110">
        <f>SUM(J79:J85)</f>
        <v>0</v>
      </c>
    </row>
    <row r="87" spans="1:10" s="89" customFormat="1" ht="12.75">
      <c r="A87" s="125"/>
      <c r="B87" s="126"/>
      <c r="C87" s="127"/>
      <c r="D87" s="127"/>
      <c r="E87" s="127"/>
      <c r="F87" s="127"/>
      <c r="G87" s="127"/>
      <c r="H87" s="128"/>
      <c r="I87" s="150"/>
      <c r="J87" s="129"/>
    </row>
    <row r="88" spans="1:10" s="89" customFormat="1" ht="12.75">
      <c r="A88" s="21" t="s">
        <v>102</v>
      </c>
      <c r="B88" s="67" t="s">
        <v>134</v>
      </c>
      <c r="C88" s="22"/>
      <c r="D88" s="22"/>
      <c r="E88" s="22"/>
      <c r="F88" s="23"/>
      <c r="G88" s="24"/>
      <c r="H88" s="25"/>
      <c r="I88" s="151"/>
      <c r="J88" s="152"/>
    </row>
    <row r="89" spans="1:10" s="89" customFormat="1" ht="25.5">
      <c r="A89" s="44" t="s">
        <v>177</v>
      </c>
      <c r="B89" s="32" t="s">
        <v>107</v>
      </c>
      <c r="C89" s="33" t="s">
        <v>3</v>
      </c>
      <c r="D89" s="66">
        <v>-8</v>
      </c>
      <c r="E89" s="66">
        <v>-33</v>
      </c>
      <c r="F89" s="34">
        <v>-4</v>
      </c>
      <c r="G89" s="66">
        <v>-46</v>
      </c>
      <c r="H89" s="66">
        <v>-91</v>
      </c>
      <c r="I89" s="68">
        <f>I64</f>
        <v>0</v>
      </c>
      <c r="J89" s="36">
        <f>ROUND($H89*I89,2)</f>
        <v>0</v>
      </c>
    </row>
    <row r="90" spans="1:10" s="89" customFormat="1" ht="25.5">
      <c r="A90" s="69" t="s">
        <v>136</v>
      </c>
      <c r="B90" s="32" t="s">
        <v>137</v>
      </c>
      <c r="C90" s="33" t="s">
        <v>3</v>
      </c>
      <c r="D90" s="66">
        <v>8</v>
      </c>
      <c r="E90" s="66">
        <v>33</v>
      </c>
      <c r="F90" s="34">
        <v>4</v>
      </c>
      <c r="G90" s="66">
        <v>46</v>
      </c>
      <c r="H90" s="66">
        <v>91</v>
      </c>
      <c r="I90" s="35"/>
      <c r="J90" s="36">
        <f>ROUND($H90*I90,2)</f>
        <v>0</v>
      </c>
    </row>
    <row r="91" spans="1:10" s="89" customFormat="1">
      <c r="A91" s="15"/>
      <c r="B91" s="39" t="s">
        <v>143</v>
      </c>
      <c r="C91" s="27"/>
      <c r="D91" s="27"/>
      <c r="E91" s="27"/>
      <c r="F91" s="28"/>
      <c r="G91"/>
      <c r="H91"/>
      <c r="I91" s="37"/>
      <c r="J91" s="40">
        <f>SUM(J89:J90)</f>
        <v>0</v>
      </c>
    </row>
    <row r="92" spans="1:10" s="89" customFormat="1" ht="12.75">
      <c r="A92" s="135"/>
      <c r="B92" s="136"/>
      <c r="H92" s="137"/>
      <c r="I92" s="138"/>
      <c r="J92" s="139"/>
    </row>
    <row r="93" spans="1:10" s="89" customFormat="1" ht="12.75" customHeight="1">
      <c r="A93" s="4" t="s">
        <v>144</v>
      </c>
      <c r="B93" s="73"/>
      <c r="C93" s="74"/>
      <c r="D93" s="74"/>
      <c r="E93" s="74"/>
      <c r="F93" s="74"/>
      <c r="G93" s="74"/>
      <c r="H93" s="74"/>
      <c r="I93" s="74"/>
      <c r="J93" s="140"/>
    </row>
    <row r="94" spans="1:10" s="89" customFormat="1">
      <c r="A94" s="4"/>
      <c r="B94" s="76" t="s">
        <v>145</v>
      </c>
      <c r="C94" s="77"/>
      <c r="D94" s="77"/>
      <c r="E94" s="77"/>
      <c r="F94" s="77"/>
      <c r="G94" s="77"/>
      <c r="H94" s="77"/>
      <c r="I94" s="77"/>
      <c r="J94" s="141">
        <f>J8+J24+J60+J67+J76+J86</f>
        <v>0</v>
      </c>
    </row>
    <row r="95" spans="1:10" s="89" customFormat="1" ht="12.75">
      <c r="A95" s="4"/>
      <c r="B95" s="79"/>
      <c r="C95" s="80"/>
      <c r="D95" s="80"/>
      <c r="E95" s="80"/>
      <c r="F95" s="80"/>
      <c r="G95" s="80"/>
      <c r="H95" s="80"/>
      <c r="I95" s="80"/>
      <c r="J95" s="142"/>
    </row>
    <row r="96" spans="1:10" s="89" customFormat="1">
      <c r="A96" s="4"/>
      <c r="B96" s="76" t="s">
        <v>146</v>
      </c>
      <c r="C96" s="77"/>
      <c r="D96" s="77"/>
      <c r="E96" s="77"/>
      <c r="F96" s="77"/>
      <c r="G96" s="77"/>
      <c r="H96" s="77"/>
      <c r="I96" s="77"/>
      <c r="J96" s="143">
        <f>J94*20%</f>
        <v>0</v>
      </c>
    </row>
    <row r="97" spans="1:10" s="89" customFormat="1" ht="12.75">
      <c r="A97" s="4"/>
      <c r="B97" s="79"/>
      <c r="C97" s="80"/>
      <c r="D97" s="80"/>
      <c r="E97" s="80"/>
      <c r="F97" s="80"/>
      <c r="G97" s="80"/>
      <c r="H97" s="80"/>
      <c r="I97" s="80"/>
      <c r="J97" s="142"/>
    </row>
    <row r="98" spans="1:10" s="89" customFormat="1">
      <c r="A98" s="4"/>
      <c r="B98" s="76" t="s">
        <v>147</v>
      </c>
      <c r="C98" s="77"/>
      <c r="D98" s="77"/>
      <c r="E98" s="77"/>
      <c r="F98" s="77"/>
      <c r="G98" s="77"/>
      <c r="H98" s="77"/>
      <c r="I98" s="77"/>
      <c r="J98" s="144">
        <f>SUM(J94:J97)</f>
        <v>0</v>
      </c>
    </row>
    <row r="99" spans="1:10" s="89" customFormat="1" ht="12.75">
      <c r="A99" s="4"/>
      <c r="B99" s="84"/>
      <c r="C99" s="85"/>
      <c r="D99" s="85"/>
      <c r="E99" s="85"/>
      <c r="F99" s="85"/>
      <c r="G99" s="85"/>
      <c r="H99" s="85"/>
      <c r="I99" s="85"/>
      <c r="J99" s="145"/>
    </row>
    <row r="100" spans="1:10" s="89" customFormat="1" ht="12">
      <c r="A100" s="135"/>
      <c r="B100" s="136"/>
      <c r="H100" s="137"/>
      <c r="I100" s="139"/>
      <c r="J100" s="139"/>
    </row>
    <row r="101" spans="1:10" s="89" customFormat="1" ht="12.75" customHeight="1">
      <c r="A101" s="4" t="s">
        <v>148</v>
      </c>
      <c r="B101" s="73"/>
      <c r="C101" s="74"/>
      <c r="D101" s="74"/>
      <c r="E101" s="74"/>
      <c r="F101" s="74"/>
      <c r="G101" s="74"/>
      <c r="H101" s="74"/>
      <c r="I101" s="74"/>
      <c r="J101" s="140"/>
    </row>
    <row r="102" spans="1:10">
      <c r="A102" s="4"/>
      <c r="B102" s="76" t="s">
        <v>145</v>
      </c>
      <c r="C102" s="77"/>
      <c r="D102" s="77"/>
      <c r="E102" s="77"/>
      <c r="F102" s="77"/>
      <c r="G102" s="77"/>
      <c r="H102" s="77"/>
      <c r="I102" s="77"/>
      <c r="J102" s="141">
        <f>J24+J60+J67+J76+J86+J91+J8</f>
        <v>0</v>
      </c>
    </row>
    <row r="103" spans="1:10">
      <c r="A103" s="4"/>
      <c r="B103" s="79"/>
      <c r="C103" s="80"/>
      <c r="D103" s="80"/>
      <c r="E103" s="80"/>
      <c r="F103" s="80"/>
      <c r="G103" s="80"/>
      <c r="H103" s="80"/>
      <c r="I103" s="80"/>
      <c r="J103" s="142"/>
    </row>
    <row r="104" spans="1:10">
      <c r="A104" s="4"/>
      <c r="B104" s="76" t="s">
        <v>146</v>
      </c>
      <c r="C104" s="77"/>
      <c r="D104" s="77"/>
      <c r="E104" s="77"/>
      <c r="F104" s="77"/>
      <c r="G104" s="77"/>
      <c r="H104" s="77"/>
      <c r="I104" s="77"/>
      <c r="J104" s="143">
        <f>J102*20%</f>
        <v>0</v>
      </c>
    </row>
    <row r="105" spans="1:10">
      <c r="A105" s="4"/>
      <c r="B105" s="79"/>
      <c r="C105" s="80"/>
      <c r="D105" s="80"/>
      <c r="E105" s="80"/>
      <c r="F105" s="80"/>
      <c r="G105" s="80"/>
      <c r="H105" s="80"/>
      <c r="I105" s="80"/>
      <c r="J105" s="142"/>
    </row>
    <row r="106" spans="1:10">
      <c r="A106" s="4"/>
      <c r="B106" s="76" t="s">
        <v>147</v>
      </c>
      <c r="C106" s="77"/>
      <c r="D106" s="77"/>
      <c r="E106" s="77"/>
      <c r="F106" s="77"/>
      <c r="G106" s="77"/>
      <c r="H106" s="77"/>
      <c r="I106" s="77"/>
      <c r="J106" s="144">
        <f>SUM(J102:J105)</f>
        <v>0</v>
      </c>
    </row>
    <row r="107" spans="1:10">
      <c r="A107" s="4"/>
      <c r="B107" s="84"/>
      <c r="C107" s="85"/>
      <c r="D107" s="85"/>
      <c r="E107" s="85"/>
      <c r="F107" s="85"/>
      <c r="G107" s="85"/>
      <c r="H107" s="85"/>
      <c r="I107" s="85"/>
      <c r="J107" s="145"/>
    </row>
  </sheetData>
  <mergeCells count="3">
    <mergeCell ref="A1:J1"/>
    <mergeCell ref="A93:A99"/>
    <mergeCell ref="A101:A107"/>
  </mergeCells>
  <conditionalFormatting sqref="H29:I33 D22:H22 H12:H21">
    <cfRule type="cellIs" dxfId="19" priority="2" operator="equal">
      <formula>0</formula>
    </cfRule>
    <cfRule type="cellIs" dxfId="18" priority="3" operator="equal">
      <formula>0</formula>
    </cfRule>
  </conditionalFormatting>
  <conditionalFormatting sqref="H35:I42">
    <cfRule type="cellIs" dxfId="17" priority="4" operator="equal">
      <formula>0</formula>
    </cfRule>
    <cfRule type="cellIs" dxfId="16" priority="5" operator="equal">
      <formula>0</formula>
    </cfRule>
  </conditionalFormatting>
  <conditionalFormatting sqref="H44:I53">
    <cfRule type="cellIs" dxfId="15" priority="6" operator="equal">
      <formula>0</formula>
    </cfRule>
    <cfRule type="cellIs" dxfId="14" priority="7" operator="equal">
      <formula>0</formula>
    </cfRule>
  </conditionalFormatting>
  <conditionalFormatting sqref="H55:I58">
    <cfRule type="cellIs" dxfId="13" priority="8" operator="equal">
      <formula>0</formula>
    </cfRule>
    <cfRule type="cellIs" dxfId="12" priority="9" operator="equal">
      <formula>0</formula>
    </cfRule>
  </conditionalFormatting>
  <conditionalFormatting sqref="I64:I65">
    <cfRule type="cellIs" dxfId="11" priority="10" operator="equal">
      <formula>0</formula>
    </cfRule>
  </conditionalFormatting>
  <conditionalFormatting sqref="H71:I74 H80:H84">
    <cfRule type="cellIs" dxfId="10" priority="11" operator="equal">
      <formula>0</formula>
    </cfRule>
    <cfRule type="cellIs" dxfId="9" priority="12" operator="equal">
      <formula>0</formula>
    </cfRule>
  </conditionalFormatting>
  <conditionalFormatting sqref="I80:I84">
    <cfRule type="cellIs" dxfId="8" priority="13" operator="equal">
      <formula>0</formula>
    </cfRule>
  </conditionalFormatting>
  <conditionalFormatting sqref="I64:I65">
    <cfRule type="cellIs" dxfId="7" priority="14" operator="equal">
      <formula>0</formula>
    </cfRule>
  </conditionalFormatting>
  <conditionalFormatting sqref="I80:I84">
    <cfRule type="cellIs" dxfId="6" priority="15" operator="equal">
      <formula>0</formula>
    </cfRule>
  </conditionalFormatting>
  <conditionalFormatting sqref="J6 J12:J22 J29:J33 J35:J42 J44:J53 J55:J58 J64:J65 J71:J74 J80:J84 J89:J90">
    <cfRule type="cellIs" dxfId="5" priority="16" operator="equal">
      <formula>0</formula>
    </cfRule>
    <cfRule type="cellIs" dxfId="4" priority="17" operator="equal">
      <formula>0</formula>
    </cfRule>
  </conditionalFormatting>
  <conditionalFormatting sqref="J79">
    <cfRule type="cellIs" dxfId="3" priority="18" operator="equal">
      <formula>0</formula>
    </cfRule>
  </conditionalFormatting>
  <conditionalFormatting sqref="D89:E90 J89:J90 G89:H90">
    <cfRule type="cellIs" dxfId="2" priority="19" operator="equal">
      <formula>0</formula>
    </cfRule>
  </conditionalFormatting>
  <conditionalFormatting sqref="D89:E90 G89:H90">
    <cfRule type="cellIs" dxfId="1" priority="20" operator="equal">
      <formula>0</formula>
    </cfRule>
  </conditionalFormatting>
  <conditionalFormatting sqref="J89:J90">
    <cfRule type="cellIs" dxfId="0" priority="21" operator="equal">
      <formula>0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Roman,Normal"&amp;12&amp;Kffffff&amp;A</oddHeader>
    <oddFooter>&amp;C&amp;"Times New Roman,Normal"&amp;12&amp;KffffffPage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7"/>
  <sheetViews>
    <sheetView topLeftCell="A4" zoomScale="140" zoomScaleNormal="140" workbookViewId="0">
      <selection activeCell="A20" sqref="A20"/>
    </sheetView>
  </sheetViews>
  <sheetFormatPr baseColWidth="10" defaultColWidth="11.7109375" defaultRowHeight="15"/>
  <cols>
    <col min="1" max="1" width="31.42578125" customWidth="1"/>
    <col min="2" max="4" width="28.42578125" customWidth="1"/>
  </cols>
  <sheetData>
    <row r="1" spans="1:4" s="153" customFormat="1" ht="89.25" customHeight="1">
      <c r="A1" s="2" t="s">
        <v>160</v>
      </c>
      <c r="B1" s="2"/>
      <c r="C1" s="2"/>
      <c r="D1" s="2"/>
    </row>
    <row r="2" spans="1:4" s="153" customFormat="1" ht="24.75" customHeight="1">
      <c r="A2" s="1" t="s">
        <v>161</v>
      </c>
      <c r="B2" s="1"/>
      <c r="C2" s="1"/>
      <c r="D2" s="1"/>
    </row>
    <row r="3" spans="1:4" s="153" customFormat="1" ht="25.5" customHeight="1">
      <c r="A3" s="154" t="s">
        <v>162</v>
      </c>
      <c r="B3" s="155" t="s">
        <v>163</v>
      </c>
      <c r="C3" s="155" t="s">
        <v>164</v>
      </c>
      <c r="D3" s="155" t="s">
        <v>165</v>
      </c>
    </row>
    <row r="4" spans="1:4" s="153" customFormat="1" ht="26.25" customHeight="1">
      <c r="A4" s="156" t="s">
        <v>166</v>
      </c>
      <c r="B4" s="157">
        <f>'Tranche Ferme'!H101</f>
        <v>0</v>
      </c>
      <c r="C4" s="157">
        <f>B4*0.2</f>
        <v>0</v>
      </c>
      <c r="D4" s="157">
        <f>C4+B4</f>
        <v>0</v>
      </c>
    </row>
    <row r="5" spans="1:4" s="153" customFormat="1" ht="26.25" customHeight="1">
      <c r="A5" s="156" t="s">
        <v>167</v>
      </c>
      <c r="B5" s="157">
        <f>'TO1'!F102</f>
        <v>0</v>
      </c>
      <c r="C5" s="157">
        <f>B5*0.2</f>
        <v>0</v>
      </c>
      <c r="D5" s="157">
        <f>C5+B5</f>
        <v>0</v>
      </c>
    </row>
    <row r="6" spans="1:4" s="153" customFormat="1" ht="26.25" customHeight="1">
      <c r="A6" s="156" t="s">
        <v>168</v>
      </c>
      <c r="B6" s="157">
        <f>'TO2'!F102</f>
        <v>0</v>
      </c>
      <c r="C6" s="157">
        <f>B6*0.2</f>
        <v>0</v>
      </c>
      <c r="D6" s="157">
        <f>C6+B6</f>
        <v>0</v>
      </c>
    </row>
    <row r="7" spans="1:4" s="153" customFormat="1" ht="26.25" customHeight="1">
      <c r="A7" s="156" t="s">
        <v>169</v>
      </c>
      <c r="B7" s="157">
        <f>'TO3'!J94</f>
        <v>0</v>
      </c>
      <c r="C7" s="157">
        <f>B7*0.2</f>
        <v>0</v>
      </c>
      <c r="D7" s="157">
        <f>C7+B7</f>
        <v>0</v>
      </c>
    </row>
    <row r="8" spans="1:4" s="153" customFormat="1" ht="42" customHeight="1">
      <c r="A8" s="158" t="s">
        <v>170</v>
      </c>
      <c r="B8" s="159">
        <f>SUM(B4:B7)</f>
        <v>0</v>
      </c>
      <c r="C8" s="157">
        <f>B8*0.2</f>
        <v>0</v>
      </c>
      <c r="D8" s="160">
        <f>SUM(D4:D7)</f>
        <v>0</v>
      </c>
    </row>
    <row r="11" spans="1:4" ht="17.45" customHeight="1">
      <c r="A11" s="1" t="s">
        <v>171</v>
      </c>
      <c r="B11" s="1"/>
      <c r="C11" s="1"/>
      <c r="D11" s="1"/>
    </row>
    <row r="12" spans="1:4" ht="18">
      <c r="A12" s="154" t="s">
        <v>162</v>
      </c>
      <c r="B12" s="155" t="s">
        <v>163</v>
      </c>
      <c r="C12" s="155" t="s">
        <v>164</v>
      </c>
      <c r="D12" s="155" t="s">
        <v>165</v>
      </c>
    </row>
    <row r="13" spans="1:4" ht="36">
      <c r="A13" s="156" t="s">
        <v>172</v>
      </c>
      <c r="B13" s="157">
        <f>'Tranche Ferme'!H110</f>
        <v>0</v>
      </c>
      <c r="C13" s="157">
        <f>B13*0.2</f>
        <v>0</v>
      </c>
      <c r="D13" s="157">
        <f>C13+B13</f>
        <v>0</v>
      </c>
    </row>
    <row r="14" spans="1:4" ht="36">
      <c r="A14" s="156" t="s">
        <v>173</v>
      </c>
      <c r="B14" s="157">
        <f>'TO1'!F110</f>
        <v>0</v>
      </c>
      <c r="C14" s="157">
        <f>B14*0.2</f>
        <v>0</v>
      </c>
      <c r="D14" s="157">
        <f>C14+B14</f>
        <v>0</v>
      </c>
    </row>
    <row r="15" spans="1:4" ht="36">
      <c r="A15" s="156" t="s">
        <v>174</v>
      </c>
      <c r="B15" s="157">
        <f>'TO2'!F110</f>
        <v>0</v>
      </c>
      <c r="C15" s="157">
        <f>B15*0.2</f>
        <v>0</v>
      </c>
      <c r="D15" s="157">
        <f>C15+B15</f>
        <v>0</v>
      </c>
    </row>
    <row r="16" spans="1:4" ht="36">
      <c r="A16" s="156" t="s">
        <v>175</v>
      </c>
      <c r="B16" s="157">
        <f>'TO3'!J102</f>
        <v>0</v>
      </c>
      <c r="C16" s="157">
        <f>B16*0.2</f>
        <v>0</v>
      </c>
      <c r="D16" s="157">
        <f>C16+B16</f>
        <v>0</v>
      </c>
    </row>
    <row r="17" spans="1:4" ht="18">
      <c r="A17" s="158" t="s">
        <v>176</v>
      </c>
      <c r="B17" s="159">
        <f>SUM(B13:B16)</f>
        <v>0</v>
      </c>
      <c r="C17" s="157">
        <f>B17*0.2</f>
        <v>0</v>
      </c>
      <c r="D17" s="160">
        <f>SUM(D13:D16)</f>
        <v>0</v>
      </c>
    </row>
  </sheetData>
  <mergeCells count="3">
    <mergeCell ref="A1:D1"/>
    <mergeCell ref="A2:D2"/>
    <mergeCell ref="A11:D1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Roman,Normal"&amp;12&amp;Kffffff&amp;A</oddHeader>
    <oddFooter>&amp;C&amp;"Times New Roman,Normal"&amp;12&amp;KffffffPage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1675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Tranche Ferme</vt:lpstr>
      <vt:lpstr>TO1</vt:lpstr>
      <vt:lpstr>TO2</vt:lpstr>
      <vt:lpstr>TO3</vt:lpstr>
      <vt:lpstr>TOTAL</vt:lpstr>
      <vt:lpstr>'Tranche Ferme'!Impression_des_titres</vt:lpstr>
      <vt:lpstr>'Tranche Ferme'!Print_Area_0</vt:lpstr>
      <vt:lpstr>'Tranche Ferme'!Print_Titles_0</vt:lpstr>
      <vt:lpstr>'Tranche Ferme'!Zone_d_impression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Lydie MAUPAS</dc:creator>
  <dc:description/>
  <cp:lastModifiedBy>SCABELLO Marion</cp:lastModifiedBy>
  <cp:revision>48</cp:revision>
  <cp:lastPrinted>2024-09-16T13:40:36Z</cp:lastPrinted>
  <dcterms:created xsi:type="dcterms:W3CDTF">2023-03-09T13:14:48Z</dcterms:created>
  <dcterms:modified xsi:type="dcterms:W3CDTF">2025-07-21T16:34:37Z</dcterms:modified>
  <dc:language>fr-FR</dc:language>
</cp:coreProperties>
</file>